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9440" windowHeight="927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<sst xmlns="http://schemas.openxmlformats.org/spreadsheetml/2006/main" count="42" uniqueCount="37">
  <si>
    <t>Komponenta</t>
  </si>
  <si>
    <t>S2</t>
  </si>
  <si>
    <t>S1 - Služby podpory provozu</t>
  </si>
  <si>
    <t>KS1.1 - provozní podpora</t>
  </si>
  <si>
    <t>KS1.2 - uživatelská podpora</t>
  </si>
  <si>
    <t>KS1.3 - technická a metodická podpory</t>
  </si>
  <si>
    <t>KS1.4 - bezpečnostní dohled</t>
  </si>
  <si>
    <t>KS1.5 - technologický update</t>
  </si>
  <si>
    <t>KS1.6 - záloha a obnova</t>
  </si>
  <si>
    <t>KS1.7 - dohled nad provozem</t>
  </si>
  <si>
    <t>Poskytování specialistů</t>
  </si>
  <si>
    <t>Dodávky HW</t>
  </si>
  <si>
    <t>104 ks serverů  včetně maintenance</t>
  </si>
  <si>
    <t>3 ks serverů  včetně maintenance</t>
  </si>
  <si>
    <t>Celková nabídková cena</t>
  </si>
  <si>
    <t>Cena bez DPH v Kč za 1 měsíc</t>
  </si>
  <si>
    <t>Cena včetně DPH v Kč za 1 měsíc</t>
  </si>
  <si>
    <t>Cena za dobu trvání bez DPH v Kč</t>
  </si>
  <si>
    <t>Cena za dobu trvání včetně DPH v Kč</t>
  </si>
  <si>
    <t>Cena včetně DPH v Kč za 1 rok</t>
  </si>
  <si>
    <t>Cena bez DPH v Kč za 1 rok</t>
  </si>
  <si>
    <t>Cena bez DPH v Kč za 1 MD</t>
  </si>
  <si>
    <t>Cena včetně DPH v Kč za 1 MD</t>
  </si>
  <si>
    <t>Cena za dobu 1400 MD bez DPH v Kč</t>
  </si>
  <si>
    <t>Cena za dobu 1400 MD včetně DPH v Kč</t>
  </si>
  <si>
    <t>Cena bez DPH v Kč</t>
  </si>
  <si>
    <t>Cena včetně DPH v Kč</t>
  </si>
  <si>
    <t>Celková cena bez DPH v Kč</t>
  </si>
  <si>
    <t>Celková cena včetně DPH v Kč</t>
  </si>
  <si>
    <t>Cena bez DPH v Kč za 1 ks</t>
  </si>
  <si>
    <t>Cena včetně DPH v Kč za 1 ks</t>
  </si>
  <si>
    <t>Celková cena za služby</t>
  </si>
  <si>
    <t>Celková cena za dodávky dle  odst. 12.1.1 Závazného vzoru Smlouvy</t>
  </si>
  <si>
    <t>Celkem S1 dle odst. 12.2.1 Závazného vzoru Smlouvy</t>
  </si>
  <si>
    <t>Cena za poskytování specialistů dle odst. 12.3.1 Závazného vzoru Smlouvy</t>
  </si>
  <si>
    <t>Technický projekt a Bezpečnostní projekt</t>
  </si>
  <si>
    <t>S2 - vzdělávání administrátorů a správců dle odst. 12.4.1 Závazného vzoru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</si>
</sst>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3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164" fontId="0" fillId="2" borderId="1" xfId="0" applyNumberFormat="1" applyFill="1" applyBorder="1"/>
    <xf numFmtId="164" fontId="0" fillId="2" borderId="2" xfId="0" applyNumberFormat="1" applyFill="1" applyBorder="1" applyAlignment="1">
      <alignment horizontal="right"/>
    </xf>
    <xf numFmtId="164" fontId="0" fillId="3" borderId="3" xfId="0" applyNumberFormat="1" applyFill="1" applyBorder="1"/>
    <xf numFmtId="164" fontId="0" fillId="3" borderId="4" xfId="0" applyNumberFormat="1" applyFill="1" applyBorder="1"/>
    <xf numFmtId="164" fontId="0" fillId="3" borderId="5" xfId="0" applyNumberFormat="1" applyFill="1" applyBorder="1"/>
    <xf numFmtId="164" fontId="0" fillId="3" borderId="6" xfId="0" applyNumberFormat="1" applyFill="1" applyBorder="1"/>
    <xf numFmtId="0" fontId="0" fillId="4" borderId="7" xfId="0" applyFill="1" applyBorder="1"/>
    <xf numFmtId="0" fontId="0" fillId="4" borderId="0" xfId="0" applyFill="1" applyBorder="1"/>
    <xf numFmtId="0" fontId="0" fillId="4" borderId="8" xfId="0" applyFill="1" applyBorder="1"/>
    <xf numFmtId="164" fontId="0" fillId="5" borderId="2" xfId="0" applyNumberFormat="1" applyFill="1" applyBorder="1" applyAlignment="1">
      <alignment horizontal="right"/>
    </xf>
    <xf numFmtId="164" fontId="0" fillId="5" borderId="1" xfId="0" applyNumberFormat="1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164" fontId="0" fillId="6" borderId="13" xfId="0" applyNumberFormat="1" applyFill="1" applyBorder="1"/>
    <xf numFmtId="164" fontId="0" fillId="6" borderId="14" xfId="0" applyNumberFormat="1" applyFill="1" applyBorder="1"/>
    <xf numFmtId="164" fontId="0" fillId="6" borderId="15" xfId="0" applyNumberFormat="1" applyFill="1" applyBorder="1"/>
    <xf numFmtId="164" fontId="0" fillId="6" borderId="16" xfId="0" applyNumberFormat="1" applyFill="1" applyBorder="1"/>
    <xf numFmtId="164" fontId="0" fillId="6" borderId="17" xfId="0" applyNumberFormat="1" applyFill="1" applyBorder="1"/>
    <xf numFmtId="164" fontId="0" fillId="6" borderId="18" xfId="0" applyNumberFormat="1" applyFill="1" applyBorder="1"/>
    <xf numFmtId="164" fontId="0" fillId="6" borderId="19" xfId="0" applyNumberFormat="1" applyFill="1" applyBorder="1"/>
    <xf numFmtId="164" fontId="0" fillId="6" borderId="2" xfId="0" applyNumberFormat="1" applyFill="1" applyBorder="1"/>
    <xf numFmtId="164" fontId="0" fillId="6" borderId="1" xfId="0" applyNumberFormat="1" applyFill="1" applyBorder="1"/>
    <xf numFmtId="164" fontId="0" fillId="6" borderId="6" xfId="0" applyNumberFormat="1" applyFill="1" applyBorder="1"/>
    <xf numFmtId="0" fontId="0" fillId="6" borderId="12" xfId="0" applyFill="1" applyBorder="1" applyAlignment="1">
      <alignment wrapText="1"/>
    </xf>
    <xf numFmtId="164" fontId="0" fillId="6" borderId="20" xfId="0" applyNumberFormat="1" applyFill="1" applyBorder="1"/>
    <xf numFmtId="0" fontId="0" fillId="6" borderId="21" xfId="0" applyFill="1" applyBorder="1"/>
    <xf numFmtId="164" fontId="0" fillId="6" borderId="20" xfId="0" applyNumberFormat="1" applyFill="1" applyBorder="1" applyAlignment="1">
      <alignment horizontal="right"/>
    </xf>
    <xf numFmtId="0" fontId="0" fillId="6" borderId="22" xfId="0" applyFill="1" applyBorder="1" applyAlignment="1">
      <alignment wrapText="1"/>
    </xf>
    <xf numFmtId="0" fontId="0" fillId="6" borderId="23" xfId="0" applyFill="1" applyBorder="1" applyAlignment="1">
      <alignment wrapText="1"/>
    </xf>
    <xf numFmtId="164" fontId="0" fillId="6" borderId="24" xfId="0" applyNumberFormat="1" applyFill="1" applyBorder="1"/>
    <xf numFmtId="0" fontId="0" fillId="6" borderId="6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4" borderId="21" xfId="0" applyFill="1" applyBorder="1"/>
    <xf numFmtId="0" fontId="0" fillId="4" borderId="25" xfId="0" applyFill="1" applyBorder="1"/>
    <xf numFmtId="0" fontId="0" fillId="4" borderId="26" xfId="0" applyFill="1" applyBorder="1"/>
    <xf numFmtId="0" fontId="3" fillId="0" borderId="25" xfId="0" applyFont="1" applyBorder="1" applyAlignment="1">
      <alignment horizontal="left"/>
    </xf>
    <xf numFmtId="0" fontId="0" fillId="6" borderId="27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left"/>
    </xf>
    <xf numFmtId="0" fontId="2" fillId="5" borderId="29" xfId="0" applyFont="1" applyFill="1" applyBorder="1" applyAlignment="1">
      <alignment horizontal="left"/>
    </xf>
    <xf numFmtId="0" fontId="2" fillId="5" borderId="30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6" borderId="31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 topLeftCell="A7">
      <selection activeCell="A27" sqref="A27:XFD27"/>
    </sheetView>
  </sheetViews>
  <sheetFormatPr defaultColWidth="9.140625" defaultRowHeight="15"/>
  <cols>
    <col min="1" max="1" width="35.57421875" style="0" bestFit="1" customWidth="1"/>
    <col min="2" max="2" width="22.421875" style="0" bestFit="1" customWidth="1"/>
    <col min="3" max="3" width="25.7109375" style="0" bestFit="1" customWidth="1"/>
    <col min="4" max="4" width="28.8515625" style="0" bestFit="1" customWidth="1"/>
    <col min="5" max="5" width="31.8515625" style="0" bestFit="1" customWidth="1"/>
  </cols>
  <sheetData>
    <row r="1" spans="1:5" ht="6" customHeight="1" thickBot="1">
      <c r="A1" s="39"/>
      <c r="B1" s="39"/>
      <c r="C1" s="39"/>
      <c r="D1" s="39"/>
      <c r="E1" s="39"/>
    </row>
    <row r="2" spans="1:5" ht="15">
      <c r="A2" s="12" t="s">
        <v>0</v>
      </c>
      <c r="B2" s="48" t="s">
        <v>15</v>
      </c>
      <c r="C2" s="50" t="s">
        <v>16</v>
      </c>
      <c r="D2" s="52" t="s">
        <v>17</v>
      </c>
      <c r="E2" s="40" t="s">
        <v>18</v>
      </c>
    </row>
    <row r="3" spans="1:5" ht="15.75" thickBot="1">
      <c r="A3" s="13" t="s">
        <v>2</v>
      </c>
      <c r="B3" s="49"/>
      <c r="C3" s="51"/>
      <c r="D3" s="53"/>
      <c r="E3" s="41"/>
    </row>
    <row r="4" spans="1:5" ht="15">
      <c r="A4" s="12" t="s">
        <v>3</v>
      </c>
      <c r="B4" s="3"/>
      <c r="C4" s="16">
        <f>1.21*B4</f>
        <v>0</v>
      </c>
      <c r="D4" s="17">
        <f>B4*24</f>
        <v>0</v>
      </c>
      <c r="E4" s="17">
        <f aca="true" t="shared" si="0" ref="E4:E11">C4*24</f>
        <v>0</v>
      </c>
    </row>
    <row r="5" spans="1:5" ht="15">
      <c r="A5" s="14" t="s">
        <v>4</v>
      </c>
      <c r="B5" s="4"/>
      <c r="C5" s="18">
        <f aca="true" t="shared" si="1" ref="C5:C10">1.21*B5</f>
        <v>0</v>
      </c>
      <c r="D5" s="19">
        <f>B5*24</f>
        <v>0</v>
      </c>
      <c r="E5" s="19">
        <f t="shared" si="0"/>
        <v>0</v>
      </c>
    </row>
    <row r="6" spans="1:5" ht="15">
      <c r="A6" s="14" t="s">
        <v>5</v>
      </c>
      <c r="B6" s="4"/>
      <c r="C6" s="18">
        <f t="shared" si="1"/>
        <v>0</v>
      </c>
      <c r="D6" s="19">
        <f aca="true" t="shared" si="2" ref="D6:D10">B6*24</f>
        <v>0</v>
      </c>
      <c r="E6" s="19">
        <f t="shared" si="0"/>
        <v>0</v>
      </c>
    </row>
    <row r="7" spans="1:5" ht="15">
      <c r="A7" s="14" t="s">
        <v>6</v>
      </c>
      <c r="B7" s="4"/>
      <c r="C7" s="18">
        <f t="shared" si="1"/>
        <v>0</v>
      </c>
      <c r="D7" s="19">
        <f t="shared" si="2"/>
        <v>0</v>
      </c>
      <c r="E7" s="19">
        <f t="shared" si="0"/>
        <v>0</v>
      </c>
    </row>
    <row r="8" spans="1:5" ht="15">
      <c r="A8" s="14" t="s">
        <v>7</v>
      </c>
      <c r="B8" s="4"/>
      <c r="C8" s="18">
        <f t="shared" si="1"/>
        <v>0</v>
      </c>
      <c r="D8" s="19">
        <f t="shared" si="2"/>
        <v>0</v>
      </c>
      <c r="E8" s="19">
        <f t="shared" si="0"/>
        <v>0</v>
      </c>
    </row>
    <row r="9" spans="1:5" ht="15">
      <c r="A9" s="14" t="s">
        <v>8</v>
      </c>
      <c r="B9" s="4"/>
      <c r="C9" s="18">
        <f t="shared" si="1"/>
        <v>0</v>
      </c>
      <c r="D9" s="19">
        <f t="shared" si="2"/>
        <v>0</v>
      </c>
      <c r="E9" s="19">
        <f t="shared" si="0"/>
        <v>0</v>
      </c>
    </row>
    <row r="10" spans="1:5" ht="15.75" thickBot="1">
      <c r="A10" s="13" t="s">
        <v>9</v>
      </c>
      <c r="B10" s="5"/>
      <c r="C10" s="20">
        <f t="shared" si="1"/>
        <v>0</v>
      </c>
      <c r="D10" s="19">
        <f t="shared" si="2"/>
        <v>0</v>
      </c>
      <c r="E10" s="21">
        <f t="shared" si="0"/>
        <v>0</v>
      </c>
    </row>
    <row r="11" spans="1:5" ht="30.75" thickBot="1">
      <c r="A11" s="26" t="s">
        <v>33</v>
      </c>
      <c r="B11" s="25">
        <f>SUM(B4:B10)</f>
        <v>0</v>
      </c>
      <c r="C11" s="22">
        <f>SUM(C4:C10)</f>
        <v>0</v>
      </c>
      <c r="D11" s="23">
        <f>SUM(D4:D10)</f>
        <v>0</v>
      </c>
      <c r="E11" s="24">
        <f t="shared" si="0"/>
        <v>0</v>
      </c>
    </row>
    <row r="12" spans="1:5" ht="9" customHeight="1" thickBot="1">
      <c r="A12" s="7"/>
      <c r="B12" s="8"/>
      <c r="C12" s="8"/>
      <c r="D12" s="8"/>
      <c r="E12" s="9"/>
    </row>
    <row r="13" spans="1:5" ht="30.75" thickBot="1">
      <c r="A13" s="15" t="s">
        <v>1</v>
      </c>
      <c r="B13" s="33" t="s">
        <v>20</v>
      </c>
      <c r="C13" s="34" t="s">
        <v>19</v>
      </c>
      <c r="D13" s="35" t="s">
        <v>17</v>
      </c>
      <c r="E13" s="35" t="s">
        <v>18</v>
      </c>
    </row>
    <row r="14" spans="1:5" ht="45.75" thickBot="1">
      <c r="A14" s="26" t="s">
        <v>36</v>
      </c>
      <c r="B14" s="6"/>
      <c r="C14" s="24">
        <f>B14*1.21</f>
        <v>0</v>
      </c>
      <c r="D14" s="27">
        <f>B14*2</f>
        <v>0</v>
      </c>
      <c r="E14" s="27">
        <f>C14*2</f>
        <v>0</v>
      </c>
    </row>
    <row r="15" spans="1:5" ht="10.5" customHeight="1" thickBot="1">
      <c r="A15" s="7"/>
      <c r="B15" s="8"/>
      <c r="C15" s="8"/>
      <c r="D15" s="8"/>
      <c r="E15" s="9"/>
    </row>
    <row r="16" spans="1:5" ht="30.75" thickBot="1">
      <c r="A16" s="15" t="s">
        <v>10</v>
      </c>
      <c r="B16" s="33" t="s">
        <v>21</v>
      </c>
      <c r="C16" s="34" t="s">
        <v>22</v>
      </c>
      <c r="D16" s="35" t="s">
        <v>23</v>
      </c>
      <c r="E16" s="35" t="s">
        <v>24</v>
      </c>
    </row>
    <row r="17" spans="1:5" ht="30.75" thickBot="1">
      <c r="A17" s="26" t="s">
        <v>34</v>
      </c>
      <c r="B17" s="6"/>
      <c r="C17" s="24">
        <f>B17*1.21</f>
        <v>0</v>
      </c>
      <c r="D17" s="27">
        <f>B17*1400</f>
        <v>0</v>
      </c>
      <c r="E17" s="27">
        <f>C17*1400</f>
        <v>0</v>
      </c>
    </row>
    <row r="18" spans="1:5" ht="9" customHeight="1" thickBot="1">
      <c r="A18" s="7"/>
      <c r="B18" s="8"/>
      <c r="C18" s="8"/>
      <c r="D18" s="8"/>
      <c r="E18" s="9"/>
    </row>
    <row r="19" spans="1:5" ht="15.75" thickBot="1">
      <c r="A19" s="42" t="s">
        <v>31</v>
      </c>
      <c r="B19" s="43"/>
      <c r="C19" s="44"/>
      <c r="D19" s="10">
        <f>D11+D14+D17</f>
        <v>0</v>
      </c>
      <c r="E19" s="11">
        <f>E11+E14+E17</f>
        <v>0</v>
      </c>
    </row>
    <row r="20" spans="1:5" ht="9.75" customHeight="1" thickBot="1">
      <c r="A20" s="7"/>
      <c r="B20" s="8"/>
      <c r="C20" s="8"/>
      <c r="D20" s="8"/>
      <c r="E20" s="9"/>
    </row>
    <row r="21" spans="1:5" ht="15.75" thickBot="1">
      <c r="A21" s="15" t="s">
        <v>35</v>
      </c>
      <c r="B21" s="33" t="s">
        <v>25</v>
      </c>
      <c r="C21" s="34" t="s">
        <v>26</v>
      </c>
      <c r="D21" s="35" t="s">
        <v>27</v>
      </c>
      <c r="E21" s="35" t="s">
        <v>28</v>
      </c>
    </row>
    <row r="22" spans="1:5" ht="15.75" thickBot="1">
      <c r="A22" s="28" t="s">
        <v>35</v>
      </c>
      <c r="B22" s="6"/>
      <c r="C22" s="24">
        <f>B22*1.21</f>
        <v>0</v>
      </c>
      <c r="D22" s="29">
        <f>B22</f>
        <v>0</v>
      </c>
      <c r="E22" s="27">
        <f>C22</f>
        <v>0</v>
      </c>
    </row>
    <row r="23" spans="1:5" ht="9" customHeight="1" thickBot="1">
      <c r="A23" s="7"/>
      <c r="B23" s="8"/>
      <c r="C23" s="8"/>
      <c r="D23" s="8"/>
      <c r="E23" s="9"/>
    </row>
    <row r="24" spans="1:5" ht="30.75" thickBot="1">
      <c r="A24" s="15" t="s">
        <v>11</v>
      </c>
      <c r="B24" s="33" t="s">
        <v>29</v>
      </c>
      <c r="C24" s="34" t="s">
        <v>30</v>
      </c>
      <c r="D24" s="35" t="s">
        <v>27</v>
      </c>
      <c r="E24" s="35" t="s">
        <v>28</v>
      </c>
    </row>
    <row r="25" spans="1:5" ht="15">
      <c r="A25" s="30" t="s">
        <v>12</v>
      </c>
      <c r="B25" s="3"/>
      <c r="C25" s="16">
        <f>B25*1.21</f>
        <v>0</v>
      </c>
      <c r="D25" s="32">
        <f>B25*104</f>
        <v>0</v>
      </c>
      <c r="E25" s="32">
        <f>C25*104</f>
        <v>0</v>
      </c>
    </row>
    <row r="26" spans="1:5" ht="15.75" thickBot="1">
      <c r="A26" s="31" t="s">
        <v>13</v>
      </c>
      <c r="B26" s="5"/>
      <c r="C26" s="20">
        <f>B26*1.21</f>
        <v>0</v>
      </c>
      <c r="D26" s="21">
        <f>B26*3</f>
        <v>0</v>
      </c>
      <c r="E26" s="21">
        <f>C26*3</f>
        <v>0</v>
      </c>
    </row>
    <row r="27" spans="1:5" ht="10.5" customHeight="1" thickBot="1">
      <c r="A27" s="7"/>
      <c r="B27" s="8"/>
      <c r="C27" s="8"/>
      <c r="D27" s="8"/>
      <c r="E27" s="9"/>
    </row>
    <row r="28" spans="1:5" ht="15.75" thickBot="1">
      <c r="A28" s="42" t="s">
        <v>32</v>
      </c>
      <c r="B28" s="43"/>
      <c r="C28" s="44"/>
      <c r="D28" s="10">
        <f>D22+D25+D26</f>
        <v>0</v>
      </c>
      <c r="E28" s="11">
        <f>E22+E25+E26</f>
        <v>0</v>
      </c>
    </row>
    <row r="29" spans="1:5" ht="15.75" thickBot="1">
      <c r="A29" s="36"/>
      <c r="B29" s="37"/>
      <c r="C29" s="37"/>
      <c r="D29" s="37"/>
      <c r="E29" s="38"/>
    </row>
    <row r="30" spans="1:5" ht="15.75" thickBot="1">
      <c r="A30" s="45" t="s">
        <v>14</v>
      </c>
      <c r="B30" s="46"/>
      <c r="C30" s="47"/>
      <c r="D30" s="2">
        <f>D19+D28</f>
        <v>0</v>
      </c>
      <c r="E30" s="1">
        <f>E19+E28</f>
        <v>0</v>
      </c>
    </row>
  </sheetData>
  <mergeCells count="8">
    <mergeCell ref="A1:E1"/>
    <mergeCell ref="E2:E3"/>
    <mergeCell ref="A19:C19"/>
    <mergeCell ref="A28:C28"/>
    <mergeCell ref="A30:C30"/>
    <mergeCell ref="B2:B3"/>
    <mergeCell ref="C2:C3"/>
    <mergeCell ref="D2:D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  <headerFooter>
    <oddHeader>&amp;LPříloha č. 7 – Tabulka pro zpracování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3g26kPvZcHrSlstzxst9qXfnOb0=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mX3+yjgKWa7oNwKvhLN2KVj2OfE=</DigestValue>
    </Reference>
  </SignedInfo>
  <SignatureValue>bKWqJXW8jwCiKo4VDWSGvcDqlG0T6uGUEtutqVypmw4GMgynSsWQTZOiNNv98wvz++ofgXtiVd5Q
0eK5DOHbj/BWKK+9HRZEMvrqqygEmImjoBb8OW9l8N3nDWvWIM9Vp3y43/3fRVuodeeqhYo7k+6Z
l6JL/382IjW3HcZFXlIcEM6npBVue7jnmHve1FUYTPE0kAb7wNIgrApwEHQ2/K4y/NUimqE9xyMA
w5KO7bfxeqnbH9hFJosuNBA5NlpU/5Y/7vfv2lEyuQK3fwcm94I24r4JufKnhMBnfK1AxChbuBnD
iNdqpw4Aba9aFIWnNe38Ixj+TAFLJuFeMLQSbw==</SignatureValue>
  <KeyInfo>
    <X509Data>
      <X509Certificate>MIIGSTCCBDGgAwIBAgIDIaVGMA0GCSqGSIb3DQEBCwUAMHoxCzAJBgNVBAYTAkNaMSMwIQYDVQQD
DBpJLkNBIFB1YmxpYyBDQS9SU0EgMDcvMjAxNTEtMCsGA1UECgwkUHJ2bsOtIGNlcnRpZmlrYcSN
bsOtIGF1dG9yaXRhLCBhLnMuMRcwFQYDVQQFEw5OVFJDWi0yNjQzOTM5NTAeFw0xNjA4MzAwODAy
NDlaFw0xNzA4MzAwODAyNDlaMIGnMQswCQYDVQQGEwJDWjEZMBcGA1UEAwwQQWxlbmEgTmFqbWFu
b3bDoTENMAsGA1UECgwETVBTVjEyMDAGA1UECwwpTWluaXN0ZXJzdHZvIHByw6FjZSBhIHNvY2nD
oWxuw61jaCB2xJtjw60xDjAMBgNVBCoMBUFsZW5hMRMwEQYDVQQEDApOYWptYW5vdsOhMRUwEwYD
VQQFEwxJQ0EgLSA4NTA4MjIwggEiMA0GCSqGSIb3DQEBAQUAA4IBDwAwggEKAoIBAQC+LYFovO8z
PHH/AeDba/2icE5U5Df79LVJ1VJSp0Q7HYnBJVQ1dX+79WBcZaz2m+bxzP+eY76h7eQ4etbOWuRy
AudOKk5r8z30BrawStBRaCNBUVX2RubutaJmuShPKKBqJEGkDUwU+rcril1nja6Ji8YvZhgiuvRh
6H1hicxKb46hTG4pE6SxzvClhu8DWHsjal0unodG8i0MxosysIE0CdILClUebZqggFciL+dSlLDI
jOdJqzTK5W9WadcGaW8yBNBnyJPpvuzoCmIaHz0C1zciIOg32plrccPjxD4WJrtPyCc/XSCiTwTH
5VCcSgECdN+//oFH6gs7ptVELhuHAgMBAAGjggGoMIIBpDA6BgNVHREEMzAxgRdhbGVuYS5uYWpt
YW5vdmFAbXBzdi5jeqAWBgorBgEEAYG4SAQGoAgMBjg1MDgyMjAOBgNVHQ8BAf8EBAMCBPAwRQYD
VR0gBD4wPDAwBg0rBgEEAYG4SAoBRgEAMB8wHQYIKwYBBQUHAgEWEWh0dHA6Ly93d3cuaWNhLmN6
MAgGBgQAj3oBATBfBgNVHR8EWDBWMCmgJ6AlhiNodHRwOi8vc2NybGRwMS5pY2EuY3ovcGNhMTVf
cnNhLmNybDApoCegJYYjaHR0cDovL3NjcmxkcDIuaWNhLmN6L3BjYTE1X3JzYS5jcmwwYwYIKwYB
BQUHAQEEVzBVMCkGCCsGAQUFBzAChh1odHRwOi8vcy5pY2EuY3ovcGNhMTVfcnNhLmNlcjAoBggr
BgEFBQcwAYYcaHR0cDovL29jc3AuaWNhLmN6L3BjYTE1X3JzYTAJBgNVHRMEAjAAMB8GA1UdIwQY
MBaAFNhoPKW/qOf0MNEgYCRFJKR8MyrHMB0GA1UdDgQWBBRLAPGS7dykG/g8D1rHKirBLyrGJjAN
BgkqhkiG9w0BAQsFAAOCAgEAdbAnwpMWPyOhTAPTPR4IziubkSJfYfyBmks5Vb+EIKC9J4HW0IZs
UkQ/j8/rx43iR9P8XxvihabVPJ0qnmkhKKSmbl4VcTKQyc6BYlZqMcU9wrbZaPjyqoinEZy5JPSq
pcF0Kj8i9tEMqMVeJPYRzpMn70u1c49fqpDchO0FakjBWd1CtbN6ghl8cNVLOdPxoG4u1+6jPD1k
MpkyC3he0ikk16JwZt0c3+FyQFlPua9i2L+sSQoIllSMZKQtZe5rU59LcqrGFhelyz3yxS4Wfsva
RddKUVZHBdAIHe39k6rqnkzlocqKOuJvbeYfmilH7tmVIPDvBYu9CKF24hIt81wruRuJS0/ptahs
ErUrxEsGzvz6e9j9m+4LjUNvgvdsS2+m5kB7m9hCMhL00YLnFhmyHoZK+SJm+hpU0AEm8+TpqWMh
yR4MG9uvNMMgT931PtFD2AI0MGQh35uE4kWRdC+HE1asxvitoQGrN77q0tXqLsZHl1aKC3UbNDyI
sgwJSFjwYIJfNd08Zaoc0KORdR3abajWSRZ1I4YsjC29OrYnCVt1g6eEx212O6bgt6II1MWPACtf
anPeS5Cgr48eVJ9SyZeozKmwfxcj0IfiGlmzI9rpAL3e1sA/0ZpbAreXxjTFgVCFconfNuWoZsGe
iYK35WVGAuJFI3W/OrhNKeg=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mHw/fcEh/LXdKdOZa1Ff0b3YywI=</DigestValue>
      </Reference>
      <Reference URI="/xl/sharedStrings.xml?ContentType=application/vnd.openxmlformats-officedocument.spreadsheetml.sharedStrings+xml">
        <DigestMethod Algorithm="http://www.w3.org/2000/09/xmldsig#sha1"/>
        <DigestValue>D5OPTX/6GKgzvO7yEm+XCoOV93M=</DigestValue>
      </Reference>
      <Reference URI="/xl/styles.xml?ContentType=application/vnd.openxmlformats-officedocument.spreadsheetml.styles+xml">
        <DigestMethod Algorithm="http://www.w3.org/2000/09/xmldsig#sha1"/>
        <DigestValue>7gtTHfI43YhP2yaoMI83kDnNZFw=</DigestValue>
      </Reference>
      <Reference URI="/xl/worksheets/sheet1.xml?ContentType=application/vnd.openxmlformats-officedocument.spreadsheetml.worksheet+xml">
        <DigestMethod Algorithm="http://www.w3.org/2000/09/xmldsig#sha1"/>
        <DigestValue>N1ZdxCLGPebdqOduo1XvELm0sEk=</DigestValue>
      </Reference>
      <Reference URI="/xl/calcChain.xml?ContentType=application/vnd.openxmlformats-officedocument.spreadsheetml.calcChain+xml">
        <DigestMethod Algorithm="http://www.w3.org/2000/09/xmldsig#sha1"/>
        <DigestValue>IiqD7xotEDfDKfQHC5iNCbXY8xk=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3eBjv0r0Y7LL3Y8GcMlkyFAUmdE=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2017-03-27T17:16:11Z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2017-03-27T17:16:11Z</xd:SigningTime>
          <xd:SigningCertificate>
            <xd:Cert>
              <xd:CertDigest>
                <DigestMethod Algorithm="http://www.w3.org/2000/09/xmldsig#sha1"/>
                <DigestValue>6bG78m9MYrNe8oQrRio9rIzXvdM=</DigestValue>
              </xd:CertDigest>
              <xd:IssuerSerial>
                <X509IssuerName>SERIALNUMBER=NTRCZ-26439395, O="První certifikační autorita, a.s.", CN=I.CA Public CA/RSA 07/2015, C=CZ</X509IssuerName>
                <X509SerialNumber>2204998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Svítil Karel Bc. (MPSV)</dc:creator>
  <cp:keywords/>
  <dc:description/>
  <cp:lastModifiedBy>Najmanová Alena Ing. (MPSV)</cp:lastModifiedBy>
  <cp:lastPrinted>2017-03-21T12:06:05Z</cp:lastPrinted>
  <dcterms:created xsi:type="dcterms:W3CDTF">2017-01-12T13:05:30Z</dcterms:created>
  <dcterms:modified xsi:type="dcterms:W3CDTF">2017-03-21T12:06:07Z</dcterms:modified>
  <cp:category/>
  <cp:version/>
  <cp:contentType/>
  <cp:contentStatus/>
</cp:coreProperties>
</file>