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600" windowWidth="15480" windowHeight="6660" activeTab="0"/>
  </bookViews>
  <sheets>
    <sheet name="List1" sheetId="1" r:id="rId1"/>
    <sheet name="List2" sheetId="2" r:id="rId2"/>
    <sheet name="List3" sheetId="3" r:id="rId3"/>
  </sheets>
  <definedNames>
    <definedName name="afterdetail_lua_rozpdph">'List1'!#REF!</definedName>
    <definedName name="afterdetail_rozpocty_rkap">'List1'!#REF!</definedName>
    <definedName name="body_lua_dph">'List1'!#REF!</definedName>
    <definedName name="body_lua_rekap">'List1'!#REF!</definedName>
    <definedName name="body_rozpocty_rkap">'List1'!#REF!</definedName>
    <definedName name="body_rozpocty_rpolozky">'List1'!#REF!</definedName>
    <definedName name="end_rozpocty_rozpocty">'List1'!#REF!</definedName>
    <definedName name="firmy_rozpocty_pozn">'List1'!#REF!</definedName>
    <definedName name="header_rozpocty_rozpocty">'List1'!#REF!</definedName>
    <definedName name="partneri_partneri.0">'List1'!#REF!</definedName>
    <definedName name="partneri_partneri.1">'List1'!#REF!</definedName>
    <definedName name="start_poz">'List1'!#REF!</definedName>
    <definedName name="sum_lua_dph">'List1'!#REF!</definedName>
    <definedName name="sum_lua_hlavy">'List1'!#REF!</definedName>
    <definedName name="top_lua_dph">'List1'!#REF!</definedName>
    <definedName name="top_lua_hlavy">'List1'!#REF!</definedName>
    <definedName name="top_rozpocty_rkap">'List1'!#REF!</definedName>
  </definedNames>
  <calcPr fullCalcOnLoad="1"/>
</workbook>
</file>

<file path=xl/sharedStrings.xml><?xml version="1.0" encoding="utf-8"?>
<sst xmlns="http://schemas.openxmlformats.org/spreadsheetml/2006/main" count="111" uniqueCount="66">
  <si>
    <t>Celkem</t>
  </si>
  <si>
    <t>Celkem bez DPH</t>
  </si>
  <si>
    <t>DPH celkem</t>
  </si>
  <si>
    <t>Celkem s DPH</t>
  </si>
  <si>
    <t>Daň z přidané hodnoty</t>
  </si>
  <si>
    <t>Rekapitulace rozpočtu</t>
  </si>
  <si>
    <t>Číslo položky</t>
  </si>
  <si>
    <t>Popis položky</t>
  </si>
  <si>
    <t>Počet</t>
  </si>
  <si>
    <t>MJ</t>
  </si>
  <si>
    <t>Jedn. cena</t>
  </si>
  <si>
    <t>Rozpočet</t>
  </si>
  <si>
    <t xml:space="preserve">zástupce: </t>
  </si>
  <si>
    <t xml:space="preserve">ulice: </t>
  </si>
  <si>
    <t xml:space="preserve">město: </t>
  </si>
  <si>
    <t xml:space="preserve">PSČ: </t>
  </si>
  <si>
    <t xml:space="preserve">tel: </t>
  </si>
  <si>
    <t xml:space="preserve">fax: </t>
  </si>
  <si>
    <t xml:space="preserve">email: </t>
  </si>
  <si>
    <t>Datum zpracování:</t>
  </si>
  <si>
    <t xml:space="preserve">        </t>
  </si>
  <si>
    <t>StartPol</t>
  </si>
  <si>
    <t>Halířové vyrovnání</t>
  </si>
  <si>
    <t>TECHNICOM, s.r.o.</t>
  </si>
  <si>
    <t>Třebízského 212</t>
  </si>
  <si>
    <t>Roudnice nad Labem</t>
  </si>
  <si>
    <t>413 01</t>
  </si>
  <si>
    <t>+420 416 857 811</t>
  </si>
  <si>
    <t>+420 416 838 017</t>
  </si>
  <si>
    <t>technicom@technicom.cz</t>
  </si>
  <si>
    <t>ÚP Louny-rekonstrukce budovy st. parc. č. 1971/31</t>
  </si>
  <si>
    <t>Projekt skutečného provedení</t>
  </si>
  <si>
    <t>Dodávky celkem</t>
  </si>
  <si>
    <t>Montážní práce a služby celkem</t>
  </si>
  <si>
    <t>Revize</t>
  </si>
  <si>
    <t>Základní sazba DPH 21%</t>
  </si>
  <si>
    <t>16.10.2013</t>
  </si>
  <si>
    <t>Dodávka EZS</t>
  </si>
  <si>
    <t>ZX8</t>
  </si>
  <si>
    <t>expander 8 vstupů</t>
  </si>
  <si>
    <t>ks</t>
  </si>
  <si>
    <t>K641</t>
  </si>
  <si>
    <t>BOX E</t>
  </si>
  <si>
    <t>Univerzální plechový box pro montáž na zeď, určený pro instalaci expandérů a dalších modulů.</t>
  </si>
  <si>
    <t>DX40PLUSI</t>
  </si>
  <si>
    <t>Duální detektor s dosahem 12m, tvarováním detekčního diagramu a antimaskingem</t>
  </si>
  <si>
    <t>RX40QZD</t>
  </si>
  <si>
    <t>PIR detektor s půlkulovou čočkou a dosahem 12m</t>
  </si>
  <si>
    <t>SB2</t>
  </si>
  <si>
    <t>Nezálohovaná plastová vnitřní siréna 104dB/1m</t>
  </si>
  <si>
    <t>FA1W</t>
  </si>
  <si>
    <t>Kloubový držák na stěnu pro detektory DX a RX</t>
  </si>
  <si>
    <t>FI-H08</t>
  </si>
  <si>
    <t xml:space="preserve">Stíněný kabel 8x Cu drát průměr 0,5 mm, PVC plášť 
</t>
  </si>
  <si>
    <t>m</t>
  </si>
  <si>
    <t>SUPERBUS AB01</t>
  </si>
  <si>
    <t xml:space="preserve">Stíněný kabel 2x2 Cu drát průměr 0,5 mm, 2x Cu drát průměr 1 mm, PVC plášť </t>
  </si>
  <si>
    <t>požární hmota Hilti CP 611A - včetně značení prostupů</t>
  </si>
  <si>
    <t>Montáž EZS</t>
  </si>
  <si>
    <t>Demontáž stáv. zařízení</t>
  </si>
  <si>
    <t>hod</t>
  </si>
  <si>
    <t>Poplachový zabezpečovací a tísňový systém</t>
  </si>
  <si>
    <t>Petr Florián</t>
  </si>
  <si>
    <t>projektant</t>
  </si>
  <si>
    <t>SPECIFIKACE MATERIÁU</t>
  </si>
  <si>
    <t>LCD klávesnice s dvouřádkovým modrým displejem určená pro ovládání a zobrazování informací o stavu ústředny DIGIPLEX, včetně uzamykatelného krytu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</si>
</sst>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\ _K_č"/>
    <numFmt numFmtId="170" formatCode="#,##0.&quot;00&quot;\ &quot;Kč&quot;;\-#,##0.00\ &quot;Kč&quot;"/>
    <numFmt numFmtId="171" formatCode="#,##0.&quot;00&quot;\ &quot;Kč&quot;;\-#,##0.&quot;00&quot;\ &quot;Kč&quot;"/>
    <numFmt numFmtId="172" formatCode="#,##0.00\ _K_č"/>
    <numFmt numFmtId="173" formatCode="0.000"/>
  </numFmts>
  <fonts count="56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b/>
      <sz val="11"/>
      <color indexed="9"/>
      <name val="Arial CE"/>
      <family val="2"/>
    </font>
    <font>
      <sz val="5"/>
      <name val="Arial CE"/>
      <family val="2"/>
    </font>
    <font>
      <b/>
      <i/>
      <sz val="5"/>
      <name val="Arial CE"/>
      <family val="2"/>
    </font>
    <font>
      <b/>
      <sz val="5"/>
      <name val="Arial CE"/>
      <family val="2"/>
    </font>
    <font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41"/>
      <name val="Arial CE"/>
      <family val="2"/>
    </font>
    <font>
      <sz val="14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49" fontId="4" fillId="0" borderId="14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3" fillId="32" borderId="16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5" xfId="0" applyNumberFormat="1" applyFill="1" applyBorder="1" applyAlignment="1">
      <alignment/>
    </xf>
    <xf numFmtId="0" fontId="1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8" fillId="32" borderId="16" xfId="0" applyFont="1" applyFill="1" applyBorder="1" applyAlignment="1">
      <alignment wrapText="1"/>
    </xf>
    <xf numFmtId="0" fontId="19" fillId="32" borderId="15" xfId="0" applyFont="1" applyFill="1" applyBorder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Continuous"/>
    </xf>
    <xf numFmtId="1" fontId="0" fillId="0" borderId="0" xfId="0" applyNumberFormat="1" applyAlignment="1">
      <alignment horizontal="right"/>
    </xf>
    <xf numFmtId="171" fontId="0" fillId="0" borderId="0" xfId="0" applyNumberFormat="1" applyFont="1" applyAlignment="1">
      <alignment horizontal="right"/>
    </xf>
    <xf numFmtId="171" fontId="1" fillId="0" borderId="12" xfId="0" applyNumberFormat="1" applyFont="1" applyBorder="1" applyAlignment="1">
      <alignment horizontal="right"/>
    </xf>
    <xf numFmtId="171" fontId="1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NumberFormat="1" applyFont="1" applyBorder="1" applyAlignment="1">
      <alignment horizontal="right"/>
    </xf>
    <xf numFmtId="168" fontId="1" fillId="0" borderId="11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0" fillId="33" borderId="16" xfId="0" applyNumberFormat="1" applyFill="1" applyBorder="1" applyAlignment="1">
      <alignment/>
    </xf>
    <xf numFmtId="2" fontId="10" fillId="0" borderId="14" xfId="0" applyNumberFormat="1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5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66675</xdr:rowOff>
    </xdr:from>
    <xdr:to>
      <xdr:col>2</xdr:col>
      <xdr:colOff>1000125</xdr:colOff>
      <xdr:row>5</xdr:row>
      <xdr:rowOff>47625</xdr:rowOff>
    </xdr:to>
    <xdr:pic>
      <xdr:nvPicPr>
        <xdr:cNvPr id="1" name="Obrázek 2" descr="Technicom logo 2012 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23850"/>
          <a:ext cx="2447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87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6.00390625" style="0" customWidth="1"/>
    <col min="2" max="2" width="4.875" style="0" customWidth="1"/>
    <col min="3" max="3" width="31.25390625" style="0" customWidth="1"/>
    <col min="4" max="4" width="9.625" style="0" customWidth="1"/>
    <col min="5" max="5" width="4.625" style="0" customWidth="1"/>
    <col min="6" max="6" width="12.625" style="0" hidden="1" customWidth="1"/>
    <col min="7" max="7" width="13.625" style="0" customWidth="1"/>
    <col min="8" max="8" width="17.75390625" style="0" customWidth="1"/>
    <col min="9" max="9" width="10.25390625" style="0" hidden="1" customWidth="1"/>
    <col min="13" max="13" width="11.375" style="0" bestFit="1" customWidth="1"/>
  </cols>
  <sheetData>
    <row r="1" spans="1:8" ht="20.25">
      <c r="A1" s="90" t="s">
        <v>64</v>
      </c>
      <c r="B1" s="90"/>
      <c r="C1" s="90"/>
      <c r="D1" s="90"/>
      <c r="E1" s="90"/>
      <c r="F1" s="90"/>
      <c r="G1" s="90"/>
      <c r="H1" s="90"/>
    </row>
    <row r="2" spans="1:8" ht="12.75">
      <c r="A2" s="49"/>
      <c r="B2" s="49"/>
      <c r="C2" s="49"/>
      <c r="D2" s="49"/>
      <c r="E2" s="49"/>
      <c r="F2" s="49"/>
      <c r="G2" s="49"/>
      <c r="H2" s="15"/>
    </row>
    <row r="3" spans="1:8" ht="12.75">
      <c r="A3" s="49"/>
      <c r="B3" s="49"/>
      <c r="C3" s="49"/>
      <c r="D3" s="49"/>
      <c r="E3" s="4"/>
      <c r="F3" s="4"/>
      <c r="G3" s="49"/>
      <c r="H3" s="49"/>
    </row>
    <row r="4" spans="1:8" ht="12.75">
      <c r="A4" s="49"/>
      <c r="B4" s="49"/>
      <c r="C4" s="1"/>
      <c r="D4" s="4"/>
      <c r="E4" s="4"/>
      <c r="F4" s="4"/>
      <c r="G4" s="49"/>
      <c r="H4" s="49"/>
    </row>
    <row r="5" spans="1:8" ht="12.75">
      <c r="A5" s="14"/>
      <c r="B5" s="14"/>
      <c r="C5" s="15"/>
      <c r="D5" s="15"/>
      <c r="E5" s="15"/>
      <c r="F5" s="15"/>
      <c r="G5" s="15"/>
      <c r="H5" s="15"/>
    </row>
    <row r="6" spans="1:8" ht="12.75">
      <c r="A6" s="14"/>
      <c r="B6" s="14"/>
      <c r="C6" s="15"/>
      <c r="D6" s="15"/>
      <c r="E6" s="15"/>
      <c r="F6" s="15"/>
      <c r="G6" s="15"/>
      <c r="H6" s="15"/>
    </row>
    <row r="7" spans="1:8" ht="18">
      <c r="A7" s="67"/>
      <c r="B7" s="68" t="s">
        <v>23</v>
      </c>
      <c r="C7" s="68"/>
      <c r="D7" s="69"/>
      <c r="E7" s="68"/>
      <c r="F7" s="68"/>
      <c r="G7" s="70"/>
      <c r="H7" s="70"/>
    </row>
    <row r="8" spans="1:8" ht="12.75">
      <c r="A8" s="58" t="s">
        <v>12</v>
      </c>
      <c r="B8" s="59"/>
      <c r="C8" s="64"/>
      <c r="D8" s="58"/>
      <c r="E8" s="59"/>
      <c r="F8" s="59"/>
      <c r="G8" s="49"/>
      <c r="H8" s="15"/>
    </row>
    <row r="9" spans="1:8" ht="12.75">
      <c r="A9" s="58" t="s">
        <v>13</v>
      </c>
      <c r="B9" s="59" t="s">
        <v>24</v>
      </c>
      <c r="C9" s="64"/>
      <c r="D9" s="58"/>
      <c r="E9" s="59"/>
      <c r="F9" s="59"/>
      <c r="G9" s="49"/>
      <c r="H9" s="15"/>
    </row>
    <row r="10" spans="1:8" ht="12.75">
      <c r="A10" s="58" t="s">
        <v>14</v>
      </c>
      <c r="B10" s="59" t="s">
        <v>25</v>
      </c>
      <c r="C10" s="64"/>
      <c r="D10" s="58"/>
      <c r="E10" s="59"/>
      <c r="F10" s="59"/>
      <c r="G10" s="49"/>
      <c r="H10" s="15"/>
    </row>
    <row r="11" spans="1:8" ht="12.75">
      <c r="A11" s="58" t="s">
        <v>15</v>
      </c>
      <c r="B11" s="59" t="s">
        <v>26</v>
      </c>
      <c r="C11" s="64"/>
      <c r="D11" s="58"/>
      <c r="E11" s="59"/>
      <c r="F11" s="59"/>
      <c r="G11" s="49"/>
      <c r="H11" s="15"/>
    </row>
    <row r="12" spans="1:8" ht="12.75">
      <c r="A12" s="60" t="s">
        <v>16</v>
      </c>
      <c r="B12" s="59" t="s">
        <v>27</v>
      </c>
      <c r="C12" s="64"/>
      <c r="D12" s="60"/>
      <c r="E12" s="59"/>
      <c r="F12" s="59"/>
      <c r="G12" s="49"/>
      <c r="H12" s="15"/>
    </row>
    <row r="13" spans="1:8" ht="12.75">
      <c r="A13" s="60" t="s">
        <v>17</v>
      </c>
      <c r="B13" s="59" t="s">
        <v>28</v>
      </c>
      <c r="C13" s="64"/>
      <c r="D13" s="60"/>
      <c r="E13" s="59"/>
      <c r="F13" s="59"/>
      <c r="G13" s="49"/>
      <c r="H13" s="15"/>
    </row>
    <row r="14" spans="1:8" ht="12.75">
      <c r="A14" s="60" t="s">
        <v>18</v>
      </c>
      <c r="B14" s="65" t="s">
        <v>29</v>
      </c>
      <c r="C14" s="64"/>
      <c r="D14" s="60"/>
      <c r="E14" s="59"/>
      <c r="F14" s="59"/>
      <c r="G14" s="49"/>
      <c r="H14" s="15"/>
    </row>
    <row r="15" spans="1:8" ht="12.75">
      <c r="A15" s="14"/>
      <c r="B15" s="14"/>
      <c r="C15" s="15"/>
      <c r="D15" s="15"/>
      <c r="E15" s="15"/>
      <c r="F15" s="15"/>
      <c r="G15" s="15"/>
      <c r="H15" s="15"/>
    </row>
    <row r="16" spans="1:8" ht="15">
      <c r="A16" s="91" t="s">
        <v>30</v>
      </c>
      <c r="B16" s="92"/>
      <c r="C16" s="92"/>
      <c r="D16" s="92"/>
      <c r="E16" s="92"/>
      <c r="F16" s="92"/>
      <c r="G16" s="92"/>
      <c r="H16" s="93"/>
    </row>
    <row r="17" spans="1:8" ht="12.75">
      <c r="A17" s="33"/>
      <c r="B17" s="34"/>
      <c r="C17" s="34"/>
      <c r="D17" s="34"/>
      <c r="E17" s="34"/>
      <c r="F17" s="34"/>
      <c r="G17" s="34"/>
      <c r="H17" s="34"/>
    </row>
    <row r="18" spans="1:8" ht="12.75">
      <c r="A18" s="94" t="s">
        <v>61</v>
      </c>
      <c r="B18" s="95"/>
      <c r="C18" s="95"/>
      <c r="D18" s="95"/>
      <c r="E18" s="95"/>
      <c r="F18" s="95"/>
      <c r="G18" s="95"/>
      <c r="H18" s="96"/>
    </row>
    <row r="19" spans="1:8" ht="12.75">
      <c r="A19" s="66"/>
      <c r="B19" s="66"/>
      <c r="C19" s="66"/>
      <c r="D19" s="66"/>
      <c r="E19" s="66"/>
      <c r="F19" s="66"/>
      <c r="G19" s="66"/>
      <c r="H19" s="66"/>
    </row>
    <row r="20" spans="1:8" ht="12.75">
      <c r="A20" s="1"/>
      <c r="B20" s="18"/>
      <c r="C20" s="49"/>
      <c r="E20" s="15"/>
      <c r="F20" s="15"/>
      <c r="G20" s="21"/>
      <c r="H20" s="30"/>
    </row>
    <row r="21" spans="1:8" ht="12.75">
      <c r="A21" s="57"/>
      <c r="B21" s="19"/>
      <c r="C21" s="15"/>
      <c r="D21" s="15"/>
      <c r="E21" s="15"/>
      <c r="F21" s="15"/>
      <c r="G21" s="15"/>
      <c r="H21" s="15"/>
    </row>
    <row r="22" spans="1:8" ht="15.75">
      <c r="A22" s="35"/>
      <c r="B22" s="36"/>
      <c r="C22" s="37" t="s">
        <v>5</v>
      </c>
      <c r="D22" s="36"/>
      <c r="E22" s="36"/>
      <c r="F22" s="36"/>
      <c r="G22" s="36"/>
      <c r="H22" s="38"/>
    </row>
    <row r="23" spans="1:8" ht="15.75">
      <c r="A23" s="22"/>
      <c r="B23" s="22"/>
      <c r="C23" s="31"/>
      <c r="D23" s="22"/>
      <c r="E23" s="22"/>
      <c r="F23" s="22"/>
      <c r="G23" s="22"/>
      <c r="H23" s="22"/>
    </row>
    <row r="24" spans="1:8" ht="12.75">
      <c r="A24" s="32"/>
      <c r="B24" s="32"/>
      <c r="C24" s="63" t="s">
        <v>31</v>
      </c>
      <c r="D24" s="32"/>
      <c r="E24" s="32"/>
      <c r="F24" s="32"/>
      <c r="G24" s="32"/>
      <c r="H24" s="72">
        <v>2200</v>
      </c>
    </row>
    <row r="25" spans="1:8" ht="12.75">
      <c r="A25" s="32"/>
      <c r="B25" s="32"/>
      <c r="C25" s="63" t="s">
        <v>32</v>
      </c>
      <c r="D25" s="32"/>
      <c r="E25" s="32"/>
      <c r="F25" s="32"/>
      <c r="G25" s="32"/>
      <c r="H25" s="72">
        <f>H68</f>
        <v>42722.25</v>
      </c>
    </row>
    <row r="26" spans="1:8" ht="12.75">
      <c r="A26" s="32"/>
      <c r="B26" s="32"/>
      <c r="C26" s="63" t="s">
        <v>33</v>
      </c>
      <c r="D26" s="32"/>
      <c r="E26" s="32"/>
      <c r="F26" s="32"/>
      <c r="G26" s="32"/>
      <c r="H26" s="72">
        <f>H84</f>
        <v>31489.39</v>
      </c>
    </row>
    <row r="27" spans="1:8" ht="12.75">
      <c r="A27" s="32"/>
      <c r="B27" s="32"/>
      <c r="C27" s="63" t="s">
        <v>34</v>
      </c>
      <c r="D27" s="32"/>
      <c r="E27" s="32"/>
      <c r="F27" s="32"/>
      <c r="G27" s="32"/>
      <c r="H27" s="72">
        <v>4480</v>
      </c>
    </row>
    <row r="28" spans="1:8" ht="15.75" thickBot="1">
      <c r="A28" s="8"/>
      <c r="B28" s="8"/>
      <c r="C28" s="9" t="s">
        <v>1</v>
      </c>
      <c r="D28" s="8"/>
      <c r="E28" s="8"/>
      <c r="F28" s="8"/>
      <c r="G28" s="8"/>
      <c r="H28" s="73">
        <f>SUM(H24:H27)</f>
        <v>80891.64</v>
      </c>
    </row>
    <row r="29" spans="1:8" ht="15">
      <c r="A29" s="20"/>
      <c r="B29" s="20"/>
      <c r="C29" s="16"/>
      <c r="D29" s="7"/>
      <c r="E29" s="7"/>
      <c r="F29" s="7"/>
      <c r="G29" s="7"/>
      <c r="H29" s="17"/>
    </row>
    <row r="31" spans="3:8" ht="15">
      <c r="C31" s="3" t="s">
        <v>4</v>
      </c>
      <c r="D31" s="2"/>
      <c r="E31" s="2"/>
      <c r="F31" s="2"/>
      <c r="G31" s="2"/>
      <c r="H31" s="2"/>
    </row>
    <row r="32" spans="3:8" ht="12.75">
      <c r="C32" t="s">
        <v>35</v>
      </c>
      <c r="D32" s="1"/>
      <c r="G32" s="71"/>
      <c r="H32" s="12"/>
    </row>
    <row r="33" spans="3:8" ht="15">
      <c r="C33" s="6" t="s">
        <v>2</v>
      </c>
      <c r="D33" s="5"/>
      <c r="E33" s="5"/>
      <c r="F33" s="5"/>
      <c r="G33" s="5"/>
      <c r="H33" s="13">
        <f>H28/100*21</f>
        <v>16987.2444</v>
      </c>
    </row>
    <row r="34" spans="3:8" ht="15">
      <c r="C34" s="6" t="s">
        <v>22</v>
      </c>
      <c r="D34" s="5"/>
      <c r="E34" s="5"/>
      <c r="F34" s="5"/>
      <c r="G34" s="5"/>
      <c r="H34" s="79">
        <f>SUM(H33)</f>
        <v>16987.2444</v>
      </c>
    </row>
    <row r="35" spans="1:8" ht="15.75" thickBot="1">
      <c r="A35" s="10"/>
      <c r="B35" s="10"/>
      <c r="C35" s="11" t="s">
        <v>3</v>
      </c>
      <c r="D35" s="10"/>
      <c r="E35" s="10"/>
      <c r="F35" s="10"/>
      <c r="G35" s="10"/>
      <c r="H35" s="74">
        <f>SUM(H34,H28)</f>
        <v>97878.8844</v>
      </c>
    </row>
    <row r="36" spans="1:8" ht="15">
      <c r="A36" s="7"/>
      <c r="B36" s="7"/>
      <c r="C36" s="16"/>
      <c r="D36" s="7"/>
      <c r="E36" s="7"/>
      <c r="F36" s="7"/>
      <c r="G36" s="7"/>
      <c r="H36" s="17"/>
    </row>
    <row r="37" spans="1:8" ht="12.75">
      <c r="A37" s="52" t="s">
        <v>19</v>
      </c>
      <c r="B37" s="32" t="s">
        <v>36</v>
      </c>
      <c r="C37" s="50"/>
      <c r="D37" s="50"/>
      <c r="E37" s="50"/>
      <c r="F37" s="50"/>
      <c r="G37" s="50"/>
      <c r="H37" s="51"/>
    </row>
    <row r="38" spans="1:8" ht="12.75">
      <c r="A38" s="50"/>
      <c r="B38" s="50"/>
      <c r="C38" s="50"/>
      <c r="D38" s="50"/>
      <c r="E38" s="50"/>
      <c r="F38" s="50"/>
      <c r="G38" s="50"/>
      <c r="H38" s="51"/>
    </row>
    <row r="39" spans="1:8" ht="12.75">
      <c r="A39" s="50" t="s">
        <v>20</v>
      </c>
      <c r="B39" s="50"/>
      <c r="C39" s="50"/>
      <c r="D39" s="48"/>
      <c r="E39" s="50"/>
      <c r="F39" s="50"/>
      <c r="G39" s="50"/>
      <c r="H39" s="51"/>
    </row>
    <row r="40" spans="2:8" ht="12.75">
      <c r="B40" s="50"/>
      <c r="C40" s="50"/>
      <c r="D40" s="48" t="s">
        <v>62</v>
      </c>
      <c r="E40" s="50"/>
      <c r="F40" s="50"/>
      <c r="G40" s="50"/>
      <c r="H40" s="51"/>
    </row>
    <row r="41" spans="2:8" ht="12.75">
      <c r="B41" s="50"/>
      <c r="C41" s="50"/>
      <c r="D41" s="53" t="s">
        <v>63</v>
      </c>
      <c r="E41" s="50"/>
      <c r="F41" s="50"/>
      <c r="G41" s="50"/>
      <c r="H41" s="51"/>
    </row>
    <row r="42" spans="2:8" ht="12.75">
      <c r="B42" s="50"/>
      <c r="C42" s="50"/>
      <c r="D42" s="53"/>
      <c r="E42" s="50"/>
      <c r="F42" s="50"/>
      <c r="G42" s="50"/>
      <c r="H42" s="51"/>
    </row>
    <row r="43" spans="1:8" ht="12.75">
      <c r="A43" s="50"/>
      <c r="B43" s="50"/>
      <c r="C43" s="50"/>
      <c r="D43" s="53"/>
      <c r="E43" s="50"/>
      <c r="F43" s="50"/>
      <c r="G43" s="50"/>
      <c r="H43" s="51"/>
    </row>
    <row r="44" spans="2:8" ht="12.75">
      <c r="B44" s="32"/>
      <c r="C44" s="32"/>
      <c r="D44" s="48"/>
      <c r="E44" s="32"/>
      <c r="F44" s="32"/>
      <c r="G44" s="32"/>
      <c r="H44" s="32"/>
    </row>
    <row r="45" spans="2:8" ht="12.75">
      <c r="B45" s="32"/>
      <c r="C45" s="32"/>
      <c r="D45" s="48"/>
      <c r="E45" s="32"/>
      <c r="F45" s="32"/>
      <c r="G45" s="32"/>
      <c r="H45" s="32"/>
    </row>
    <row r="46" spans="2:8" ht="12.75">
      <c r="B46" s="32"/>
      <c r="C46" s="32"/>
      <c r="D46" s="48"/>
      <c r="E46" s="32"/>
      <c r="F46" s="32"/>
      <c r="G46" s="32"/>
      <c r="H46" s="32"/>
    </row>
    <row r="47" spans="2:8" ht="12.75">
      <c r="B47" s="32"/>
      <c r="C47" s="32"/>
      <c r="D47" s="48"/>
      <c r="E47" s="32"/>
      <c r="F47" s="32"/>
      <c r="G47" s="32"/>
      <c r="H47" s="32"/>
    </row>
    <row r="48" spans="2:8" ht="12.75">
      <c r="B48" s="32"/>
      <c r="C48" s="32"/>
      <c r="D48" s="48"/>
      <c r="E48" s="32"/>
      <c r="F48" s="32"/>
      <c r="G48" s="32"/>
      <c r="H48" s="32"/>
    </row>
    <row r="49" spans="1:8" ht="12.75">
      <c r="A49" s="86"/>
      <c r="B49" s="86"/>
      <c r="C49" s="86"/>
      <c r="D49" s="86"/>
      <c r="E49" s="86"/>
      <c r="F49" s="86"/>
      <c r="G49" s="86"/>
      <c r="H49" s="86"/>
    </row>
    <row r="50" spans="1:8" ht="12.75">
      <c r="A50" s="86"/>
      <c r="B50" s="86"/>
      <c r="C50" s="86"/>
      <c r="D50" s="86"/>
      <c r="E50" s="86"/>
      <c r="F50" s="86"/>
      <c r="G50" s="86"/>
      <c r="H50" s="86"/>
    </row>
    <row r="51" spans="1:8" ht="12.75">
      <c r="A51" s="87"/>
      <c r="B51" s="87"/>
      <c r="C51" s="87"/>
      <c r="D51" s="87"/>
      <c r="E51" s="87"/>
      <c r="F51" s="87"/>
      <c r="G51" s="87"/>
      <c r="H51" s="87"/>
    </row>
    <row r="52" spans="1:8" ht="12.75">
      <c r="A52" s="88"/>
      <c r="B52" s="88"/>
      <c r="C52" s="88"/>
      <c r="D52" s="88"/>
      <c r="E52" s="88"/>
      <c r="F52" s="88"/>
      <c r="G52" s="88"/>
      <c r="H52" s="88"/>
    </row>
    <row r="53" spans="1:8" ht="12.75">
      <c r="A53" s="54"/>
      <c r="B53" s="54"/>
      <c r="C53" s="54"/>
      <c r="D53" s="54"/>
      <c r="E53" s="54"/>
      <c r="F53" s="54"/>
      <c r="G53" s="54"/>
      <c r="H53" s="54"/>
    </row>
    <row r="54" spans="1:8" ht="15.75">
      <c r="A54" s="62" t="s">
        <v>21</v>
      </c>
      <c r="B54" s="61"/>
      <c r="C54" s="37" t="s">
        <v>11</v>
      </c>
      <c r="D54" s="36"/>
      <c r="E54" s="36"/>
      <c r="F54" s="36"/>
      <c r="G54" s="36"/>
      <c r="H54" s="38"/>
    </row>
    <row r="55" spans="1:8" ht="12.75">
      <c r="A55" s="55"/>
      <c r="B55" s="55"/>
      <c r="C55" s="56"/>
      <c r="D55" s="55"/>
      <c r="E55" s="55"/>
      <c r="F55" s="55"/>
      <c r="G55" s="55"/>
      <c r="H55" s="55"/>
    </row>
    <row r="56" spans="1:8" ht="15.75">
      <c r="A56" s="39"/>
      <c r="B56" s="40"/>
      <c r="C56" s="41" t="s">
        <v>37</v>
      </c>
      <c r="D56" s="40"/>
      <c r="E56" s="40"/>
      <c r="F56" s="40"/>
      <c r="G56" s="40"/>
      <c r="H56" s="42"/>
    </row>
    <row r="57" spans="1:8" ht="12.75">
      <c r="A57" s="28" t="s">
        <v>6</v>
      </c>
      <c r="B57" s="89" t="s">
        <v>7</v>
      </c>
      <c r="C57" s="89"/>
      <c r="D57" s="28" t="s">
        <v>8</v>
      </c>
      <c r="E57" s="28" t="s">
        <v>9</v>
      </c>
      <c r="F57" s="28"/>
      <c r="G57" s="29" t="s">
        <v>10</v>
      </c>
      <c r="H57" s="29" t="s">
        <v>0</v>
      </c>
    </row>
    <row r="58" spans="1:8" ht="12.75">
      <c r="A58" s="24" t="s">
        <v>38</v>
      </c>
      <c r="B58" s="97" t="s">
        <v>39</v>
      </c>
      <c r="C58" s="98"/>
      <c r="D58" s="25">
        <v>4</v>
      </c>
      <c r="E58" s="26" t="s">
        <v>40</v>
      </c>
      <c r="F58" s="26"/>
      <c r="G58" s="27">
        <v>1231.27</v>
      </c>
      <c r="H58" s="27">
        <f>G58*D58</f>
        <v>4925.08</v>
      </c>
    </row>
    <row r="59" spans="1:9" ht="51" customHeight="1">
      <c r="A59" s="24" t="s">
        <v>41</v>
      </c>
      <c r="B59" s="97" t="s">
        <v>65</v>
      </c>
      <c r="C59" s="98"/>
      <c r="D59" s="25">
        <v>1</v>
      </c>
      <c r="E59" s="26" t="s">
        <v>40</v>
      </c>
      <c r="F59" s="80">
        <f>G59*I59</f>
        <v>2826.0947</v>
      </c>
      <c r="G59" s="27">
        <v>2641.21</v>
      </c>
      <c r="H59" s="27">
        <f aca="true" t="shared" si="0" ref="H59:H67">G59*D59</f>
        <v>2641.21</v>
      </c>
      <c r="I59">
        <v>1.07</v>
      </c>
    </row>
    <row r="60" spans="1:9" ht="38.25" customHeight="1">
      <c r="A60" s="24" t="s">
        <v>42</v>
      </c>
      <c r="B60" s="97" t="s">
        <v>43</v>
      </c>
      <c r="C60" s="98"/>
      <c r="D60" s="25">
        <v>4</v>
      </c>
      <c r="E60" s="26" t="s">
        <v>40</v>
      </c>
      <c r="F60" s="80">
        <f aca="true" t="shared" si="1" ref="F60:F67">G60*I60</f>
        <v>2814.0144</v>
      </c>
      <c r="G60" s="27">
        <v>2629.92</v>
      </c>
      <c r="H60" s="27">
        <f t="shared" si="0"/>
        <v>10519.68</v>
      </c>
      <c r="I60">
        <v>1.07</v>
      </c>
    </row>
    <row r="61" spans="1:9" ht="38.25" customHeight="1">
      <c r="A61" s="24" t="s">
        <v>44</v>
      </c>
      <c r="B61" s="97" t="s">
        <v>45</v>
      </c>
      <c r="C61" s="98"/>
      <c r="D61" s="25">
        <v>2</v>
      </c>
      <c r="E61" s="26" t="s">
        <v>40</v>
      </c>
      <c r="F61" s="80">
        <f t="shared" si="1"/>
        <v>941.1292</v>
      </c>
      <c r="G61" s="27">
        <v>879.56</v>
      </c>
      <c r="H61" s="27">
        <f t="shared" si="0"/>
        <v>1759.12</v>
      </c>
      <c r="I61">
        <v>1.07</v>
      </c>
    </row>
    <row r="62" spans="1:9" ht="25.5" customHeight="1">
      <c r="A62" s="24" t="s">
        <v>46</v>
      </c>
      <c r="B62" s="97" t="s">
        <v>47</v>
      </c>
      <c r="C62" s="98"/>
      <c r="D62" s="25">
        <v>20</v>
      </c>
      <c r="E62" s="26" t="s">
        <v>40</v>
      </c>
      <c r="F62" s="80">
        <f t="shared" si="1"/>
        <v>617.9892</v>
      </c>
      <c r="G62" s="27">
        <v>577.56</v>
      </c>
      <c r="H62" s="27">
        <f t="shared" si="0"/>
        <v>11551.199999999999</v>
      </c>
      <c r="I62">
        <v>1.07</v>
      </c>
    </row>
    <row r="63" spans="1:9" ht="25.5" customHeight="1">
      <c r="A63" s="24" t="s">
        <v>48</v>
      </c>
      <c r="B63" s="97" t="s">
        <v>49</v>
      </c>
      <c r="C63" s="98"/>
      <c r="D63" s="25">
        <v>1</v>
      </c>
      <c r="E63" s="26" t="s">
        <v>40</v>
      </c>
      <c r="F63" s="80">
        <f t="shared" si="1"/>
        <v>313.7026</v>
      </c>
      <c r="G63" s="27">
        <v>293.18</v>
      </c>
      <c r="H63" s="27">
        <f t="shared" si="0"/>
        <v>293.18</v>
      </c>
      <c r="I63">
        <v>1.07</v>
      </c>
    </row>
    <row r="64" spans="1:9" ht="25.5" customHeight="1">
      <c r="A64" s="24" t="s">
        <v>50</v>
      </c>
      <c r="B64" s="97" t="s">
        <v>51</v>
      </c>
      <c r="C64" s="98"/>
      <c r="D64" s="25">
        <v>22</v>
      </c>
      <c r="E64" s="26" t="s">
        <v>40</v>
      </c>
      <c r="F64" s="80">
        <f t="shared" si="1"/>
        <v>115.7847</v>
      </c>
      <c r="G64" s="27">
        <v>108.21</v>
      </c>
      <c r="H64" s="27">
        <f t="shared" si="0"/>
        <v>2380.62</v>
      </c>
      <c r="I64">
        <v>1.07</v>
      </c>
    </row>
    <row r="65" spans="1:9" ht="35.25" customHeight="1">
      <c r="A65" s="24" t="s">
        <v>52</v>
      </c>
      <c r="B65" s="97" t="s">
        <v>53</v>
      </c>
      <c r="C65" s="98"/>
      <c r="D65" s="25">
        <v>400</v>
      </c>
      <c r="E65" s="26" t="s">
        <v>54</v>
      </c>
      <c r="F65" s="80">
        <f t="shared" si="1"/>
        <v>8.1748</v>
      </c>
      <c r="G65" s="27">
        <v>7.64</v>
      </c>
      <c r="H65" s="27">
        <f t="shared" si="0"/>
        <v>3056</v>
      </c>
      <c r="I65">
        <v>1.07</v>
      </c>
    </row>
    <row r="66" spans="1:9" ht="38.25" customHeight="1">
      <c r="A66" s="24" t="s">
        <v>55</v>
      </c>
      <c r="B66" s="97" t="s">
        <v>56</v>
      </c>
      <c r="C66" s="98"/>
      <c r="D66" s="25">
        <v>160</v>
      </c>
      <c r="E66" s="26" t="s">
        <v>54</v>
      </c>
      <c r="F66" s="80">
        <f t="shared" si="1"/>
        <v>10.2827</v>
      </c>
      <c r="G66" s="27">
        <v>9.61</v>
      </c>
      <c r="H66" s="27">
        <f t="shared" si="0"/>
        <v>1537.6</v>
      </c>
      <c r="I66">
        <v>1.07</v>
      </c>
    </row>
    <row r="67" spans="1:9" ht="25.5" customHeight="1">
      <c r="A67" s="24"/>
      <c r="B67" s="97" t="s">
        <v>57</v>
      </c>
      <c r="C67" s="98"/>
      <c r="D67" s="25">
        <v>2</v>
      </c>
      <c r="E67" s="26" t="s">
        <v>40</v>
      </c>
      <c r="F67" s="80">
        <f t="shared" si="1"/>
        <v>2171.3296</v>
      </c>
      <c r="G67" s="27">
        <v>2029.28</v>
      </c>
      <c r="H67" s="27">
        <f t="shared" si="0"/>
        <v>4058.56</v>
      </c>
      <c r="I67">
        <v>1.07</v>
      </c>
    </row>
    <row r="68" spans="1:8" ht="15">
      <c r="A68" s="43"/>
      <c r="B68" s="44"/>
      <c r="C68" s="45" t="s">
        <v>0</v>
      </c>
      <c r="D68" s="46"/>
      <c r="E68" s="46"/>
      <c r="F68" s="81"/>
      <c r="G68" s="46"/>
      <c r="H68" s="47">
        <f>SUM(H58:H67)</f>
        <v>42722.25</v>
      </c>
    </row>
    <row r="69" spans="1:8" ht="15">
      <c r="A69" s="75"/>
      <c r="B69" s="76"/>
      <c r="C69" s="6"/>
      <c r="D69" s="77"/>
      <c r="E69" s="77"/>
      <c r="F69" s="82"/>
      <c r="G69" s="78"/>
      <c r="H69" s="13"/>
    </row>
    <row r="70" spans="2:6" ht="12.75">
      <c r="B70" s="23"/>
      <c r="F70" s="83"/>
    </row>
    <row r="71" spans="1:8" ht="15.75">
      <c r="A71" s="39"/>
      <c r="B71" s="40"/>
      <c r="C71" s="41" t="s">
        <v>58</v>
      </c>
      <c r="D71" s="40"/>
      <c r="E71" s="40"/>
      <c r="F71" s="84"/>
      <c r="G71" s="40"/>
      <c r="H71" s="42"/>
    </row>
    <row r="72" spans="1:8" ht="12.75">
      <c r="A72" s="28" t="s">
        <v>6</v>
      </c>
      <c r="B72" s="89" t="s">
        <v>7</v>
      </c>
      <c r="C72" s="89"/>
      <c r="D72" s="28" t="s">
        <v>8</v>
      </c>
      <c r="E72" s="28" t="s">
        <v>9</v>
      </c>
      <c r="F72" s="85"/>
      <c r="G72" s="29" t="s">
        <v>10</v>
      </c>
      <c r="H72" s="29" t="s">
        <v>0</v>
      </c>
    </row>
    <row r="73" spans="1:8" ht="12.75">
      <c r="A73" s="24" t="s">
        <v>38</v>
      </c>
      <c r="B73" s="97" t="s">
        <v>39</v>
      </c>
      <c r="C73" s="98"/>
      <c r="D73" s="25">
        <v>4</v>
      </c>
      <c r="E73" s="26" t="s">
        <v>40</v>
      </c>
      <c r="F73" s="80"/>
      <c r="G73" s="27">
        <v>547.24</v>
      </c>
      <c r="H73" s="27">
        <f>G73*D73</f>
        <v>2188.96</v>
      </c>
    </row>
    <row r="74" spans="1:9" ht="51" customHeight="1">
      <c r="A74" s="24" t="s">
        <v>41</v>
      </c>
      <c r="B74" s="97" t="s">
        <v>65</v>
      </c>
      <c r="C74" s="98"/>
      <c r="D74" s="25">
        <v>1</v>
      </c>
      <c r="E74" s="26" t="s">
        <v>40</v>
      </c>
      <c r="F74" s="80">
        <f>G74*I74</f>
        <v>134.94840000000002</v>
      </c>
      <c r="G74" s="27">
        <v>126.12</v>
      </c>
      <c r="H74" s="27">
        <f aca="true" t="shared" si="2" ref="H74:H83">G74*D74</f>
        <v>126.12</v>
      </c>
      <c r="I74">
        <v>1.07</v>
      </c>
    </row>
    <row r="75" spans="1:9" ht="38.25" customHeight="1">
      <c r="A75" s="24" t="s">
        <v>42</v>
      </c>
      <c r="B75" s="97" t="s">
        <v>43</v>
      </c>
      <c r="C75" s="98"/>
      <c r="D75" s="25">
        <v>4</v>
      </c>
      <c r="E75" s="26" t="s">
        <v>40</v>
      </c>
      <c r="F75" s="80">
        <f aca="true" t="shared" si="3" ref="F75:F83">G75*I75</f>
        <v>788.7184000000001</v>
      </c>
      <c r="G75" s="27">
        <v>737.12</v>
      </c>
      <c r="H75" s="27">
        <f t="shared" si="2"/>
        <v>2948.48</v>
      </c>
      <c r="I75">
        <v>1.07</v>
      </c>
    </row>
    <row r="76" spans="1:9" ht="38.25" customHeight="1">
      <c r="A76" s="24" t="s">
        <v>44</v>
      </c>
      <c r="B76" s="97" t="s">
        <v>45</v>
      </c>
      <c r="C76" s="98"/>
      <c r="D76" s="25">
        <v>2</v>
      </c>
      <c r="E76" s="26" t="s">
        <v>40</v>
      </c>
      <c r="F76" s="80">
        <f t="shared" si="3"/>
        <v>242.07680000000002</v>
      </c>
      <c r="G76" s="27">
        <v>226.24</v>
      </c>
      <c r="H76" s="27">
        <f t="shared" si="2"/>
        <v>452.48</v>
      </c>
      <c r="I76">
        <v>1.07</v>
      </c>
    </row>
    <row r="77" spans="1:9" ht="25.5" customHeight="1">
      <c r="A77" s="24" t="s">
        <v>46</v>
      </c>
      <c r="B77" s="97" t="s">
        <v>47</v>
      </c>
      <c r="C77" s="98"/>
      <c r="D77" s="25">
        <v>20</v>
      </c>
      <c r="E77" s="26" t="s">
        <v>40</v>
      </c>
      <c r="F77" s="80">
        <f t="shared" si="3"/>
        <v>227.5355</v>
      </c>
      <c r="G77" s="27">
        <v>212.65</v>
      </c>
      <c r="H77" s="27">
        <f t="shared" si="2"/>
        <v>4253</v>
      </c>
      <c r="I77">
        <v>1.07</v>
      </c>
    </row>
    <row r="78" spans="1:9" ht="25.5" customHeight="1">
      <c r="A78" s="24" t="s">
        <v>48</v>
      </c>
      <c r="B78" s="97" t="s">
        <v>49</v>
      </c>
      <c r="C78" s="98"/>
      <c r="D78" s="25">
        <v>1</v>
      </c>
      <c r="E78" s="26" t="s">
        <v>40</v>
      </c>
      <c r="F78" s="80">
        <f t="shared" si="3"/>
        <v>215.7013</v>
      </c>
      <c r="G78" s="27">
        <v>201.59</v>
      </c>
      <c r="H78" s="27">
        <f t="shared" si="2"/>
        <v>201.59</v>
      </c>
      <c r="I78">
        <v>1.07</v>
      </c>
    </row>
    <row r="79" spans="1:9" ht="25.5" customHeight="1">
      <c r="A79" s="24" t="s">
        <v>50</v>
      </c>
      <c r="B79" s="97" t="s">
        <v>51</v>
      </c>
      <c r="C79" s="98"/>
      <c r="D79" s="25">
        <v>22</v>
      </c>
      <c r="E79" s="26" t="s">
        <v>40</v>
      </c>
      <c r="F79" s="80">
        <f t="shared" si="3"/>
        <v>134.9056</v>
      </c>
      <c r="G79" s="27">
        <v>126.08</v>
      </c>
      <c r="H79" s="27">
        <f t="shared" si="2"/>
        <v>2773.7599999999998</v>
      </c>
      <c r="I79">
        <v>1.07</v>
      </c>
    </row>
    <row r="80" spans="1:9" ht="25.5" customHeight="1">
      <c r="A80" s="24" t="s">
        <v>52</v>
      </c>
      <c r="B80" s="97" t="s">
        <v>53</v>
      </c>
      <c r="C80" s="98"/>
      <c r="D80" s="25">
        <v>400</v>
      </c>
      <c r="E80" s="26" t="s">
        <v>54</v>
      </c>
      <c r="F80" s="80">
        <f t="shared" si="3"/>
        <v>21.186000000000003</v>
      </c>
      <c r="G80" s="27">
        <v>19.8</v>
      </c>
      <c r="H80" s="27">
        <f t="shared" si="2"/>
        <v>7920</v>
      </c>
      <c r="I80">
        <v>1.07</v>
      </c>
    </row>
    <row r="81" spans="1:9" ht="38.25" customHeight="1">
      <c r="A81" s="24" t="s">
        <v>55</v>
      </c>
      <c r="B81" s="97" t="s">
        <v>56</v>
      </c>
      <c r="C81" s="98"/>
      <c r="D81" s="25">
        <v>160</v>
      </c>
      <c r="E81" s="26" t="s">
        <v>54</v>
      </c>
      <c r="F81" s="80">
        <f t="shared" si="3"/>
        <v>23.8503</v>
      </c>
      <c r="G81" s="27">
        <v>22.29</v>
      </c>
      <c r="H81" s="27">
        <f t="shared" si="2"/>
        <v>3566.3999999999996</v>
      </c>
      <c r="I81">
        <v>1.07</v>
      </c>
    </row>
    <row r="82" spans="1:9" ht="12.75">
      <c r="A82" s="24"/>
      <c r="B82" s="97" t="s">
        <v>59</v>
      </c>
      <c r="C82" s="98"/>
      <c r="D82" s="25">
        <v>8</v>
      </c>
      <c r="E82" s="26" t="s">
        <v>60</v>
      </c>
      <c r="F82" s="80">
        <f t="shared" si="3"/>
        <v>206.082</v>
      </c>
      <c r="G82" s="27">
        <v>192.6</v>
      </c>
      <c r="H82" s="27">
        <f t="shared" si="2"/>
        <v>1540.8</v>
      </c>
      <c r="I82">
        <v>1.07</v>
      </c>
    </row>
    <row r="83" spans="1:9" ht="25.5" customHeight="1">
      <c r="A83" s="24"/>
      <c r="B83" s="97" t="s">
        <v>57</v>
      </c>
      <c r="C83" s="98"/>
      <c r="D83" s="25">
        <v>2</v>
      </c>
      <c r="E83" s="26" t="s">
        <v>40</v>
      </c>
      <c r="F83" s="80">
        <f t="shared" si="3"/>
        <v>2952.023</v>
      </c>
      <c r="G83" s="27">
        <v>2758.9</v>
      </c>
      <c r="H83" s="27">
        <f t="shared" si="2"/>
        <v>5517.8</v>
      </c>
      <c r="I83">
        <v>1.07</v>
      </c>
    </row>
    <row r="84" spans="1:8" ht="15">
      <c r="A84" s="43"/>
      <c r="B84" s="44"/>
      <c r="C84" s="45" t="s">
        <v>0</v>
      </c>
      <c r="D84" s="46"/>
      <c r="E84" s="46"/>
      <c r="F84" s="46"/>
      <c r="G84" s="46"/>
      <c r="H84" s="47">
        <f>SUM(H73:H83)</f>
        <v>31489.39</v>
      </c>
    </row>
    <row r="85" spans="1:8" ht="15">
      <c r="A85" s="75"/>
      <c r="B85" s="76"/>
      <c r="C85" s="6"/>
      <c r="D85" s="77"/>
      <c r="E85" s="77"/>
      <c r="F85" s="77"/>
      <c r="G85" s="78"/>
      <c r="H85" s="13"/>
    </row>
    <row r="86" ht="12.75">
      <c r="B86" s="23"/>
    </row>
    <row r="87" spans="1:8" ht="12.75">
      <c r="A87" s="49"/>
      <c r="B87" s="48"/>
      <c r="C87" s="48"/>
      <c r="D87" s="49"/>
      <c r="E87" s="49"/>
      <c r="F87" s="49"/>
      <c r="G87" s="49"/>
      <c r="H87" s="49"/>
    </row>
  </sheetData>
  <sheetProtection/>
  <mergeCells count="30">
    <mergeCell ref="B82:C82"/>
    <mergeCell ref="B83:C83"/>
    <mergeCell ref="B78:C78"/>
    <mergeCell ref="B79:C79"/>
    <mergeCell ref="B80:C80"/>
    <mergeCell ref="B81:C81"/>
    <mergeCell ref="B74:C74"/>
    <mergeCell ref="B75:C75"/>
    <mergeCell ref="B76:C76"/>
    <mergeCell ref="B77:C77"/>
    <mergeCell ref="B66:C66"/>
    <mergeCell ref="B67:C67"/>
    <mergeCell ref="B72:C72"/>
    <mergeCell ref="B73:C73"/>
    <mergeCell ref="B62:C62"/>
    <mergeCell ref="B63:C63"/>
    <mergeCell ref="B64:C64"/>
    <mergeCell ref="B65:C65"/>
    <mergeCell ref="B58:C58"/>
    <mergeCell ref="B59:C59"/>
    <mergeCell ref="B60:C60"/>
    <mergeCell ref="B61:C61"/>
    <mergeCell ref="A50:H50"/>
    <mergeCell ref="A51:H51"/>
    <mergeCell ref="A52:H52"/>
    <mergeCell ref="B57:C57"/>
    <mergeCell ref="A1:H1"/>
    <mergeCell ref="A16:H16"/>
    <mergeCell ref="A18:H18"/>
    <mergeCell ref="A49:H49"/>
  </mergeCells>
  <printOptions horizontalCentered="1"/>
  <pageMargins left="0.3937007874015748" right="0.4724409448818898" top="0.4724409448818898" bottom="0.5118110236220472" header="0.2755905511811024" footer="0.2755905511811024"/>
  <pageSetup horizontalDpi="600" verticalDpi="600" orientation="portrait" paperSize="9" scale="97" r:id="rId2"/>
  <headerFooter alignWithMargins="0">
    <oddFooter>&amp;CStránka &amp;P z &amp;N</oddFooter>
  </headerFooter>
  <rowBreaks count="1" manualBreakCount="1">
    <brk id="5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cols>
    <col min="9" max="9" width="11.375" style="0" bestFit="1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ivetak</dc:creator>
  <cp:keywords/>
  <dc:description/>
  <cp:lastModifiedBy>Komlóová Lidmila (UL)</cp:lastModifiedBy>
  <cp:lastPrinted>2014-04-16T08:02:35Z</cp:lastPrinted>
  <dcterms:created xsi:type="dcterms:W3CDTF">2001-05-14T05:19:07Z</dcterms:created>
  <dcterms:modified xsi:type="dcterms:W3CDTF">2014-07-01T10:49:53Z</dcterms:modified>
  <cp:category/>
  <cp:version/>
  <cp:contentType/>
  <cp:contentStatus/>
</cp:coreProperties>
</file>