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\Documents\AK\UradPrace\NabytekModry\ZD_Nabytek\CastSumperk\"/>
    </mc:Choice>
  </mc:AlternateContent>
  <bookViews>
    <workbookView xWindow="0" yWindow="0" windowWidth="21336" windowHeight="4116" activeTab="2"/>
  </bookViews>
  <sheets>
    <sheet name="Rekapitulace" sheetId="8" r:id="rId1"/>
    <sheet name="Typizovany nabytek" sheetId="9" r:id="rId2"/>
    <sheet name="Atypicke prvky" sheetId="10" r:id="rId3"/>
  </sheets>
  <calcPr calcId="152511"/>
</workbook>
</file>

<file path=xl/calcChain.xml><?xml version="1.0" encoding="utf-8"?>
<calcChain xmlns="http://schemas.openxmlformats.org/spreadsheetml/2006/main">
  <c r="F8" i="8" l="1"/>
  <c r="E8" i="8"/>
  <c r="F7" i="8"/>
  <c r="E7" i="8"/>
  <c r="F6" i="8"/>
  <c r="E6" i="8"/>
  <c r="D7" i="8"/>
  <c r="D6" i="8"/>
  <c r="J6" i="10" l="1"/>
  <c r="J7" i="10"/>
  <c r="K7" i="10" s="1"/>
  <c r="G8" i="10"/>
  <c r="G9" i="10"/>
  <c r="J10" i="10"/>
  <c r="J6" i="9"/>
  <c r="G7" i="9"/>
  <c r="G8" i="9"/>
  <c r="J9" i="9"/>
  <c r="K9" i="9" s="1"/>
  <c r="J10" i="9"/>
  <c r="K10" i="9" s="1"/>
  <c r="G11" i="9"/>
  <c r="G12" i="9"/>
  <c r="J13" i="9"/>
  <c r="K13" i="9" s="1"/>
  <c r="J14" i="9"/>
  <c r="G15" i="9"/>
  <c r="G16" i="9"/>
  <c r="J17" i="9"/>
  <c r="J18" i="9"/>
  <c r="K18" i="9" s="1"/>
  <c r="G19" i="9"/>
  <c r="G20" i="9"/>
  <c r="J21" i="9"/>
  <c r="G22" i="9"/>
  <c r="G23" i="9"/>
  <c r="G24" i="9"/>
  <c r="J25" i="9"/>
  <c r="J26" i="9"/>
  <c r="K26" i="9" s="1"/>
  <c r="G27" i="9"/>
  <c r="G28" i="9"/>
  <c r="J29" i="9"/>
  <c r="J30" i="9"/>
  <c r="G31" i="9"/>
  <c r="G32" i="9"/>
  <c r="G33" i="9"/>
  <c r="J34" i="9"/>
  <c r="K34" i="9" s="1"/>
  <c r="G35" i="9"/>
  <c r="G36" i="9"/>
  <c r="J37" i="9"/>
  <c r="J38" i="9"/>
  <c r="G39" i="9"/>
  <c r="G40" i="9"/>
  <c r="G41" i="9"/>
  <c r="J42" i="9"/>
  <c r="K42" i="9" s="1"/>
  <c r="G43" i="9"/>
  <c r="G44" i="9"/>
  <c r="J45" i="9"/>
  <c r="K45" i="9" s="1"/>
  <c r="J46" i="9"/>
  <c r="G47" i="9"/>
  <c r="G48" i="9"/>
  <c r="J49" i="9"/>
  <c r="J50" i="9"/>
  <c r="K50" i="9" s="1"/>
  <c r="G51" i="9"/>
  <c r="G52" i="9"/>
  <c r="J53" i="9"/>
  <c r="K53" i="9" s="1"/>
  <c r="G54" i="9"/>
  <c r="G55" i="9"/>
  <c r="G56" i="9"/>
  <c r="J57" i="9"/>
  <c r="G58" i="9"/>
  <c r="G59" i="9"/>
  <c r="G60" i="9"/>
  <c r="J61" i="9"/>
  <c r="J62" i="9"/>
  <c r="G63" i="9"/>
  <c r="G64" i="9"/>
  <c r="G65" i="9"/>
  <c r="J66" i="9"/>
  <c r="K66" i="9" s="1"/>
  <c r="G67" i="9"/>
  <c r="G68" i="9"/>
  <c r="J69" i="9"/>
  <c r="J70" i="9"/>
  <c r="G71" i="9"/>
  <c r="G72" i="9"/>
  <c r="J73" i="9"/>
  <c r="K73" i="9" s="1"/>
  <c r="J74" i="9"/>
  <c r="K74" i="9" s="1"/>
  <c r="G75" i="9"/>
  <c r="G18" i="9" l="1"/>
  <c r="G69" i="9"/>
  <c r="G62" i="9"/>
  <c r="G61" i="9"/>
  <c r="G30" i="9"/>
  <c r="G21" i="9"/>
  <c r="J8" i="10"/>
  <c r="K8" i="10" s="1"/>
  <c r="L8" i="10" s="1"/>
  <c r="G7" i="10"/>
  <c r="G6" i="10"/>
  <c r="G53" i="9"/>
  <c r="G50" i="9"/>
  <c r="G45" i="9"/>
  <c r="G42" i="9"/>
  <c r="G74" i="9"/>
  <c r="G73" i="9"/>
  <c r="G57" i="9"/>
  <c r="G34" i="9"/>
  <c r="G26" i="9"/>
  <c r="G25" i="9"/>
  <c r="G14" i="9"/>
  <c r="G13" i="9"/>
  <c r="G10" i="9"/>
  <c r="G9" i="9"/>
  <c r="J44" i="9"/>
  <c r="J15" i="9"/>
  <c r="K15" i="9" s="1"/>
  <c r="J12" i="9"/>
  <c r="K12" i="9" s="1"/>
  <c r="L12" i="9" s="1"/>
  <c r="J55" i="9"/>
  <c r="K55" i="9" s="1"/>
  <c r="L55" i="9" s="1"/>
  <c r="J31" i="9"/>
  <c r="K31" i="9" s="1"/>
  <c r="K10" i="10"/>
  <c r="L10" i="10" s="1"/>
  <c r="K6" i="10"/>
  <c r="L6" i="10" s="1"/>
  <c r="G10" i="10"/>
  <c r="J9" i="10"/>
  <c r="L7" i="10"/>
  <c r="K21" i="9"/>
  <c r="L21" i="9" s="1"/>
  <c r="K37" i="9"/>
  <c r="L37" i="9" s="1"/>
  <c r="K69" i="9"/>
  <c r="L69" i="9" s="1"/>
  <c r="J27" i="9"/>
  <c r="K27" i="9" s="1"/>
  <c r="L53" i="9"/>
  <c r="G66" i="9"/>
  <c r="G37" i="9"/>
  <c r="J48" i="9"/>
  <c r="K48" i="9" s="1"/>
  <c r="L48" i="9" s="1"/>
  <c r="J41" i="9"/>
  <c r="K41" i="9" s="1"/>
  <c r="J23" i="9"/>
  <c r="K23" i="9" s="1"/>
  <c r="L23" i="9" s="1"/>
  <c r="J58" i="9"/>
  <c r="K58" i="9" s="1"/>
  <c r="J63" i="9"/>
  <c r="K63" i="9" s="1"/>
  <c r="J47" i="9"/>
  <c r="K47" i="9" s="1"/>
  <c r="G46" i="9"/>
  <c r="G29" i="9"/>
  <c r="J59" i="9"/>
  <c r="K59" i="9" s="1"/>
  <c r="J16" i="9"/>
  <c r="K16" i="9" s="1"/>
  <c r="L16" i="9" s="1"/>
  <c r="K61" i="9"/>
  <c r="L61" i="9" s="1"/>
  <c r="K49" i="9"/>
  <c r="L49" i="9" s="1"/>
  <c r="K14" i="9"/>
  <c r="L14" i="9" s="1"/>
  <c r="K30" i="9"/>
  <c r="L30" i="9" s="1"/>
  <c r="K25" i="9"/>
  <c r="L25" i="9" s="1"/>
  <c r="K70" i="9"/>
  <c r="L70" i="9" s="1"/>
  <c r="K6" i="9"/>
  <c r="L6" i="9" s="1"/>
  <c r="K46" i="9"/>
  <c r="L46" i="9" s="1"/>
  <c r="K29" i="9"/>
  <c r="L29" i="9" s="1"/>
  <c r="K17" i="9"/>
  <c r="L17" i="9" s="1"/>
  <c r="K62" i="9"/>
  <c r="L62" i="9" s="1"/>
  <c r="K57" i="9"/>
  <c r="L57" i="9" s="1"/>
  <c r="K38" i="9"/>
  <c r="L38" i="9" s="1"/>
  <c r="J52" i="9"/>
  <c r="J20" i="9"/>
  <c r="J72" i="9"/>
  <c r="J65" i="9"/>
  <c r="J51" i="9"/>
  <c r="K51" i="9" s="1"/>
  <c r="J40" i="9"/>
  <c r="J33" i="9"/>
  <c r="J19" i="9"/>
  <c r="K19" i="9" s="1"/>
  <c r="J8" i="9"/>
  <c r="J54" i="9"/>
  <c r="J22" i="9"/>
  <c r="G70" i="9"/>
  <c r="G49" i="9"/>
  <c r="G38" i="9"/>
  <c r="G17" i="9"/>
  <c r="G6" i="9"/>
  <c r="J75" i="9"/>
  <c r="K75" i="9" s="1"/>
  <c r="J71" i="9"/>
  <c r="J64" i="9"/>
  <c r="J43" i="9"/>
  <c r="K43" i="9" s="1"/>
  <c r="J39" i="9"/>
  <c r="J32" i="9"/>
  <c r="J11" i="9"/>
  <c r="K11" i="9" s="1"/>
  <c r="J7" i="9"/>
  <c r="J68" i="9"/>
  <c r="J36" i="9"/>
  <c r="L73" i="9"/>
  <c r="J67" i="9"/>
  <c r="K67" i="9" s="1"/>
  <c r="J56" i="9"/>
  <c r="L45" i="9"/>
  <c r="J35" i="9"/>
  <c r="K35" i="9" s="1"/>
  <c r="J24" i="9"/>
  <c r="L13" i="9"/>
  <c r="L9" i="9"/>
  <c r="J60" i="9"/>
  <c r="J28" i="9"/>
  <c r="L74" i="9"/>
  <c r="L66" i="9"/>
  <c r="L50" i="9"/>
  <c r="L42" i="9"/>
  <c r="L34" i="9"/>
  <c r="L26" i="9"/>
  <c r="L18" i="9"/>
  <c r="L10" i="9"/>
  <c r="I76" i="9"/>
  <c r="I11" i="10"/>
  <c r="C7" i="8"/>
  <c r="A1" i="10"/>
  <c r="L15" i="9" l="1"/>
  <c r="L41" i="9"/>
  <c r="L19" i="9"/>
  <c r="L11" i="9"/>
  <c r="L31" i="9"/>
  <c r="L59" i="9"/>
  <c r="K44" i="9"/>
  <c r="L44" i="9" s="1"/>
  <c r="K9" i="10"/>
  <c r="L9" i="10" s="1"/>
  <c r="L27" i="9"/>
  <c r="L63" i="9"/>
  <c r="L47" i="9"/>
  <c r="L58" i="9"/>
  <c r="L35" i="9"/>
  <c r="K33" i="9"/>
  <c r="L33" i="9" s="1"/>
  <c r="K40" i="9"/>
  <c r="L40" i="9" s="1"/>
  <c r="K8" i="9"/>
  <c r="L8" i="9" s="1"/>
  <c r="K72" i="9"/>
  <c r="L72" i="9" s="1"/>
  <c r="L75" i="9"/>
  <c r="K60" i="9"/>
  <c r="L60" i="9" s="1"/>
  <c r="K56" i="9"/>
  <c r="L56" i="9" s="1"/>
  <c r="K7" i="9"/>
  <c r="L7" i="9" s="1"/>
  <c r="K20" i="9"/>
  <c r="L20" i="9" s="1"/>
  <c r="L67" i="9"/>
  <c r="K52" i="9"/>
  <c r="L52" i="9" s="1"/>
  <c r="K32" i="9"/>
  <c r="L32" i="9" s="1"/>
  <c r="K24" i="9"/>
  <c r="L24" i="9" s="1"/>
  <c r="K39" i="9"/>
  <c r="L39" i="9" s="1"/>
  <c r="L43" i="9"/>
  <c r="K28" i="9"/>
  <c r="L28" i="9" s="1"/>
  <c r="K36" i="9"/>
  <c r="L36" i="9" s="1"/>
  <c r="K64" i="9"/>
  <c r="L64" i="9" s="1"/>
  <c r="K22" i="9"/>
  <c r="L22" i="9" s="1"/>
  <c r="L51" i="9"/>
  <c r="K68" i="9"/>
  <c r="L68" i="9" s="1"/>
  <c r="K71" i="9"/>
  <c r="L71" i="9" s="1"/>
  <c r="K54" i="9"/>
  <c r="L54" i="9" s="1"/>
  <c r="K65" i="9"/>
  <c r="L65" i="9" s="1"/>
  <c r="J11" i="10"/>
  <c r="C6" i="8"/>
  <c r="A1" i="9"/>
  <c r="L76" i="9" l="1"/>
  <c r="K11" i="10"/>
  <c r="L11" i="10"/>
  <c r="J76" i="9"/>
  <c r="K76" i="9" l="1"/>
  <c r="D8" i="8" l="1"/>
</calcChain>
</file>

<file path=xl/sharedStrings.xml><?xml version="1.0" encoding="utf-8"?>
<sst xmlns="http://schemas.openxmlformats.org/spreadsheetml/2006/main" count="412" uniqueCount="206">
  <si>
    <t>Id</t>
  </si>
  <si>
    <t>Název</t>
  </si>
  <si>
    <t>Označení</t>
  </si>
  <si>
    <t>Rozpočet poznámka</t>
  </si>
  <si>
    <t>MJ</t>
  </si>
  <si>
    <t>Množství</t>
  </si>
  <si>
    <t>Rekapitulace</t>
  </si>
  <si>
    <t>kus</t>
  </si>
  <si>
    <t>MO-DO-01</t>
  </si>
  <si>
    <t>MO-DO-02</t>
  </si>
  <si>
    <t>Odpadkový koš</t>
  </si>
  <si>
    <t>MO-SE-01</t>
  </si>
  <si>
    <t>MO-SE-02</t>
  </si>
  <si>
    <t>MO-ST-01</t>
  </si>
  <si>
    <t>MO-ST-02</t>
  </si>
  <si>
    <t>MO-ST-03</t>
  </si>
  <si>
    <t>MO-ST-11</t>
  </si>
  <si>
    <t>MO-ST-12</t>
  </si>
  <si>
    <t>MO-ST-13</t>
  </si>
  <si>
    <t>MO-ST-14</t>
  </si>
  <si>
    <t>MO-ST-21</t>
  </si>
  <si>
    <t>MO-ST-22</t>
  </si>
  <si>
    <t>MO-ST-23</t>
  </si>
  <si>
    <t>MO-UL-02</t>
  </si>
  <si>
    <t>MO-UL-03</t>
  </si>
  <si>
    <t>MO-UL-05</t>
  </si>
  <si>
    <t>MO-UL-12</t>
  </si>
  <si>
    <t>MO-UL-13</t>
  </si>
  <si>
    <t>MO-UL-21</t>
  </si>
  <si>
    <t>MO-UL-31</t>
  </si>
  <si>
    <t>Zásobník na papírové ručníky</t>
  </si>
  <si>
    <t>Dávkovač mýdla</t>
  </si>
  <si>
    <t>Držák toaletního papíru</t>
  </si>
  <si>
    <t>ÚP ČR KoP Šumperk - rekonstrukce budovy - mobiliář</t>
  </si>
  <si>
    <t>Vnitřní mobiliář - Typický nábytek</t>
  </si>
  <si>
    <t>Celkem DPH
[Kč]</t>
  </si>
  <si>
    <t>Základní rozměry</t>
  </si>
  <si>
    <t>Cena celkem
[Kč] bez DPH</t>
  </si>
  <si>
    <t>Celkem DPH 21%
[Kč]</t>
  </si>
  <si>
    <t>Cena celkem
[Kč] s DPH</t>
  </si>
  <si>
    <t>Jednotková cena
Celkem
[Kč] bez DPH</t>
  </si>
  <si>
    <t>Jednotková cena
Celkem
[Kč] s DPH</t>
  </si>
  <si>
    <t>Vnitřní mobiliář - Atypické prvky</t>
  </si>
  <si>
    <t>MO-RE-01</t>
  </si>
  <si>
    <t/>
  </si>
  <si>
    <t>Přesná specifikace prvku viz. projektová dokumentace.</t>
  </si>
  <si>
    <t>MO-RE-02</t>
  </si>
  <si>
    <t>MO-RE-03</t>
  </si>
  <si>
    <t>MO-RE-04</t>
  </si>
  <si>
    <t>MO-RE-05</t>
  </si>
  <si>
    <t>š. 600 × v. 1700 mm</t>
  </si>
  <si>
    <t>MO-SE-12</t>
  </si>
  <si>
    <t>MO-SE-13</t>
  </si>
  <si>
    <t>MO-SE-14</t>
  </si>
  <si>
    <t>MO-SE-15</t>
  </si>
  <si>
    <t>š. 660 × h. 660 × v. 1030 - 1140 mm</t>
  </si>
  <si>
    <t>MO-SE-21</t>
  </si>
  <si>
    <t>š. 650 × h. 650 × v. 1100 - 1220 mm</t>
  </si>
  <si>
    <t>MO-SE-22</t>
  </si>
  <si>
    <t>š. 650 × h. 650 × v. 1250 - 1420 mm</t>
  </si>
  <si>
    <t>MO-SE-23</t>
  </si>
  <si>
    <t>š. 660 × h. 680 × v. 1230 - 1340 mm</t>
  </si>
  <si>
    <t>Kancelářský pracovní stůl rovný s rámovou kovovou podnoží</t>
  </si>
  <si>
    <t>d. 2200 × š. 800 × v. 750 mm</t>
  </si>
  <si>
    <t>d. 2000 × š. 800 × v. 750 mm</t>
  </si>
  <si>
    <t>MO-ST-04</t>
  </si>
  <si>
    <t>d. 1600 × š. 600 × v. 750 mm</t>
  </si>
  <si>
    <t>MO-ST-05</t>
  </si>
  <si>
    <t>Kancelářský pracovní stůl rovný s deskovou podnoží</t>
  </si>
  <si>
    <t>Kancelářský pracovní stůl rovný doplňkový s deskovou podnoží</t>
  </si>
  <si>
    <t>Konferenční stůl rovný s rámovou kovovou podnoží</t>
  </si>
  <si>
    <t>d. 800 × š. 800 × v. 750 mm</t>
  </si>
  <si>
    <t>d. 1600 × š. 800 × v. 750 mm</t>
  </si>
  <si>
    <t>Konferenční stůl rovný s rámovou kovovou podnoží velký</t>
  </si>
  <si>
    <t>d. 4000 × š. 1600 × v. 750 mm</t>
  </si>
  <si>
    <t>MO-ST-32</t>
  </si>
  <si>
    <t>ø 1000 × v. 800 mm</t>
  </si>
  <si>
    <t>MO-ST-33</t>
  </si>
  <si>
    <t>ø 800 × v. 565 mm</t>
  </si>
  <si>
    <t>MO-ST-51</t>
  </si>
  <si>
    <t>MO-ST-52</t>
  </si>
  <si>
    <t>MO-SV-01</t>
  </si>
  <si>
    <t>š. 275 × v. 355 × h. 112 mm</t>
  </si>
  <si>
    <t>MO-SV-02</t>
  </si>
  <si>
    <t>š. 355 × v. 460 × h. 168 mm</t>
  </si>
  <si>
    <t>MO-SV-03</t>
  </si>
  <si>
    <t>Zásobník na papírové ručníky s odpadkovým košem</t>
  </si>
  <si>
    <t>š. 408 × v. 1145 × h. 169 mm</t>
  </si>
  <si>
    <t>MO-SV-04</t>
  </si>
  <si>
    <t>š. 116 × v. 321 × h. 143 mm</t>
  </si>
  <si>
    <t>MO-SV-05</t>
  </si>
  <si>
    <t>Věšák jednoduchý</t>
  </si>
  <si>
    <t>ø 18 × h. 60 mm</t>
  </si>
  <si>
    <t>MO-SV-06</t>
  </si>
  <si>
    <t>Věšák dvojitý</t>
  </si>
  <si>
    <t>ø 18 × š. 69 × h. 60 mm</t>
  </si>
  <si>
    <t>MO-SV-07</t>
  </si>
  <si>
    <t>MO-SV-08</t>
  </si>
  <si>
    <t>MO-SV-09</t>
  </si>
  <si>
    <t>Odpadkový koš na hygienické potřeby</t>
  </si>
  <si>
    <t>š. 200 × v. 295 × h. 165 mm</t>
  </si>
  <si>
    <t>MO-SV-10</t>
  </si>
  <si>
    <t>Držák na štětku na čištění WC</t>
  </si>
  <si>
    <t>š. 107 × v. 230 × h. 97 mm</t>
  </si>
  <si>
    <t>MO-SV-11</t>
  </si>
  <si>
    <t>š. 211 × v. 181 × h. 159 mm</t>
  </si>
  <si>
    <t>MO-SV-12</t>
  </si>
  <si>
    <t>š. 328 × v. 1162 × h. 203 mm</t>
  </si>
  <si>
    <t>MO-SV-13</t>
  </si>
  <si>
    <t>Koš na hygienické potřeby a drobný odpad</t>
  </si>
  <si>
    <t>š. 232 × v. 331 × h. 141 mm</t>
  </si>
  <si>
    <t>MO-SV-14</t>
  </si>
  <si>
    <t>š. 183 × v. 331 × h. 141 mm</t>
  </si>
  <si>
    <t>MO-SV-15</t>
  </si>
  <si>
    <t>MO-SV-17</t>
  </si>
  <si>
    <t>Držák na WC štětku</t>
  </si>
  <si>
    <t>ø 135 × v. 235 mm</t>
  </si>
  <si>
    <t>MO-UL-01L</t>
  </si>
  <si>
    <t>Skříň šatní 5OH úzká 180 - 1 dveře - levá</t>
  </si>
  <si>
    <t>š. 600 × v. 1800 (5OH) × h. 420 mm</t>
  </si>
  <si>
    <t>MO-UL-01P</t>
  </si>
  <si>
    <t>Skříň šatní 5OH úzká 180 - 1 dveře - pravá</t>
  </si>
  <si>
    <t>Skříň 5OH policová 180 - 2 dveře</t>
  </si>
  <si>
    <t>š. 800 × v. 1800 (5OH) × h. 420 mm</t>
  </si>
  <si>
    <t>Skříň 5OH policová 180 - otevřená</t>
  </si>
  <si>
    <t>š. 400 × v. 1800 (5OH) × h. 420 mm</t>
  </si>
  <si>
    <t>MO-UL-04L</t>
  </si>
  <si>
    <t>Skříň 5OH policová 180 - 1 dveře - levá</t>
  </si>
  <si>
    <t>Skříň 2OH policová 75 - 2 dveře</t>
  </si>
  <si>
    <t>š. 800 × v. 750 (2OH) × h. 420 mm</t>
  </si>
  <si>
    <t>MO-UL-11L</t>
  </si>
  <si>
    <t>Kontejner mobilní - 3 × zásuvky, 1 × tužkovnice</t>
  </si>
  <si>
    <t>š. 430 × h. 580 × v 630 mm</t>
  </si>
  <si>
    <t>MO-UL-22</t>
  </si>
  <si>
    <t>Kontejner pevný na desktop PC</t>
  </si>
  <si>
    <t>MO-UL-23</t>
  </si>
  <si>
    <t>MO-UL-24</t>
  </si>
  <si>
    <t>MO-UL-25</t>
  </si>
  <si>
    <t>MO-UL-32</t>
  </si>
  <si>
    <t>MO-ZR-01</t>
  </si>
  <si>
    <t>š. 500 × v. 1000 mm</t>
  </si>
  <si>
    <t>MO-ZR-02</t>
  </si>
  <si>
    <t>š. 400 × v. 1000 mm</t>
  </si>
  <si>
    <t>Recepční pult v místnosti 2NPA.15</t>
  </si>
  <si>
    <t>d. 2750 × š. 2300 × v. 1200 mm</t>
  </si>
  <si>
    <t>Recepční pult v místnosti 2NPA.16</t>
  </si>
  <si>
    <t>d. 2700 × š. 2300 × v. 1200 mm</t>
  </si>
  <si>
    <t>Recepční pult v místnosti 2NPA.19</t>
  </si>
  <si>
    <t>d. 3100 × š. 1950 × v. 1200 mm</t>
  </si>
  <si>
    <t>Recepční pult v místnosti 4NPA.11</t>
  </si>
  <si>
    <t>Informační pult v místnosti 3NPA.33</t>
  </si>
  <si>
    <t>š. 2800 × h. 650 × v. 2400 mm</t>
  </si>
  <si>
    <t>š. 570 × h. 550 × v. 780 mm</t>
  </si>
  <si>
    <t>š. 550 × h. 640 × v. 940 mm</t>
  </si>
  <si>
    <t>š. 660 × h. 640 × v. 770 - 880 mm</t>
  </si>
  <si>
    <t>š. 540 × h. 550 × v. 880 mm</t>
  </si>
  <si>
    <t>d. 1400 × š. 500 × v. 700 mm</t>
  </si>
  <si>
    <t>d. 800 × š. 500 × v. 700 mm</t>
  </si>
  <si>
    <t>d. 1600 × š. 500 × v. 700 mm</t>
  </si>
  <si>
    <t>d. 1800 × š. 800 × v. 750 mm</t>
  </si>
  <si>
    <t>d. 2000 × š. 700 × v. 750 mm</t>
  </si>
  <si>
    <t>d. 1600 × š. 700 × v. 750 mm</t>
  </si>
  <si>
    <t>d. 1940 × v. 400 mm</t>
  </si>
  <si>
    <t>d. 1740 × v. 400 mm</t>
  </si>
  <si>
    <t>š. 145 × v. 130 × h. 25 - 120 mm</t>
  </si>
  <si>
    <t>š. 81 × h. 124 × v. 280 mm</t>
  </si>
  <si>
    <t>š. 600 × h. 500 × v 630 mm</t>
  </si>
  <si>
    <t>š. 404 × h. 600 × v. 1250 mm</t>
  </si>
  <si>
    <t>š. 560 × h. 600 × v. 1250 mm</t>
  </si>
  <si>
    <t>š. 404 × h. 600 × v. 675 mm</t>
  </si>
  <si>
    <t>Věšáková stěna s 3 kloboukovými trojvěšáky</t>
  </si>
  <si>
    <t>Konferenční židle stohovatelná bez područek</t>
  </si>
  <si>
    <t>Konferenční židle stohovatelná s područkami</t>
  </si>
  <si>
    <t>Konferenční křeslo střední s područkami</t>
  </si>
  <si>
    <t>Konferenční křeslo nízké bez područek</t>
  </si>
  <si>
    <t>Kancelářská židle s područkami - sekretariát ředitele</t>
  </si>
  <si>
    <t>MO-SE-20</t>
  </si>
  <si>
    <t>Kancelářská židle s područkami a hlavovou opěrkou</t>
  </si>
  <si>
    <t>Kancelářská židle s područkami</t>
  </si>
  <si>
    <t>Kancelářská křeslo vysoké s područkami - ředitelské</t>
  </si>
  <si>
    <t>Kancelářský stůl přísedícího rovný s rámovou kovovou podnoží</t>
  </si>
  <si>
    <t>MO-ST-07</t>
  </si>
  <si>
    <t>MO-ST-09</t>
  </si>
  <si>
    <t>MO-ST-15</t>
  </si>
  <si>
    <t>Podstolová desková zádová clona</t>
  </si>
  <si>
    <t>Držák rezervních rolí toaletního papíru</t>
  </si>
  <si>
    <t>MO-UL-06</t>
  </si>
  <si>
    <t>Skříň 5OH policová 180 - 2 dveře 2OH - specifická na třídění pošty</t>
  </si>
  <si>
    <t>MO-UL-26</t>
  </si>
  <si>
    <t>MO-UL-27</t>
  </si>
  <si>
    <t>Skříň 2OH policová 75 - otevřená</t>
  </si>
  <si>
    <t>MO-UL-28</t>
  </si>
  <si>
    <t>Mobilní kovový servírovací stolek s kolečky</t>
  </si>
  <si>
    <t>Kovová kartotéka pro formát A4 čtyřzásuvková</t>
  </si>
  <si>
    <t>Kovová kartotéka pro formát A5 šestizásuvková</t>
  </si>
  <si>
    <t>MO-UL-33</t>
  </si>
  <si>
    <t>Kovová kartotéka pro formát A4 dvojzásuvková</t>
  </si>
  <si>
    <t>Zrcadlo nástěnné</t>
  </si>
  <si>
    <t>Konferenční židle s područkami</t>
  </si>
  <si>
    <t>š. 430 × h. 580 × v. 500 mm</t>
  </si>
  <si>
    <t>d. 3540 × h. 1950 × v. 1200 mm</t>
  </si>
  <si>
    <t>Stacionární skříň pod kopírku sekretariátu ředitele</t>
  </si>
  <si>
    <t>Stacionární skříň pod kopírku</t>
  </si>
  <si>
    <t>Konferenční stůl kruhový s centrální nohou</t>
  </si>
  <si>
    <t>Celkem</t>
  </si>
  <si>
    <t>Celkem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</si>
</sst>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6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charset val="238"/>
    </font>
    <font>
      <sz val="11"/>
      <color rgb="FF000000"/>
      <name val="Calibri"/>
      <charset val="238"/>
    </font>
    <font>
      <sz val="11"/>
      <color rgb="FF000000"/>
      <name val="Calibri"/>
      <charset val="238"/>
    </font>
    <font>
      <sz val="11"/>
      <color rgb="FF000000"/>
      <name val="Calibri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5" borderId="0"/>
  </cellStyleXfs>
  <cellXfs count="73">
    <xf numFmtId="0" fontId="0" fillId="0" borderId="0" xfId="0"/>
    <xf numFmtId="164" fontId="0" fillId="0" borderId="0" xfId="0" applyNumberFormat="1" applyAlignment="1">
      <alignment horizontal="right"/>
    </xf>
    <xf numFmtId="0" fontId="2" fillId="2" borderId="1" xfId="0" applyFont="1" applyFill="1" applyBorder="1" applyAlignment="1" applyProtection="1">
      <alignment horizontal="center" vertical="top"/>
    </xf>
    <xf numFmtId="0" fontId="5" fillId="4" borderId="3" xfId="0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0" fontId="4" fillId="3" borderId="2" xfId="0" applyFont="1" applyFill="1" applyBorder="1" applyAlignment="1" applyProtection="1">
      <alignment horizontal="righ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/>
    <xf numFmtId="164" fontId="2" fillId="2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0" xfId="0" applyFont="1"/>
    <xf numFmtId="0" fontId="9" fillId="6" borderId="5" xfId="0" applyFont="1" applyFill="1" applyBorder="1" applyAlignment="1">
      <alignment vertical="top"/>
    </xf>
    <xf numFmtId="0" fontId="1" fillId="6" borderId="5" xfId="0" applyFont="1" applyFill="1" applyBorder="1" applyAlignment="1">
      <alignment vertical="top"/>
    </xf>
    <xf numFmtId="0" fontId="1" fillId="6" borderId="5" xfId="0" applyFont="1" applyFill="1" applyBorder="1" applyAlignment="1">
      <alignment horizontal="left" vertical="top"/>
    </xf>
    <xf numFmtId="164" fontId="1" fillId="6" borderId="5" xfId="0" applyNumberFormat="1" applyFont="1" applyFill="1" applyBorder="1" applyAlignment="1">
      <alignment horizontal="right"/>
    </xf>
    <xf numFmtId="0" fontId="1" fillId="6" borderId="5" xfId="0" applyFont="1" applyFill="1" applyBorder="1" applyAlignment="1"/>
    <xf numFmtId="0" fontId="10" fillId="7" borderId="5" xfId="0" applyFont="1" applyFill="1" applyBorder="1" applyAlignment="1">
      <alignment vertical="top"/>
    </xf>
    <xf numFmtId="0" fontId="0" fillId="7" borderId="5" xfId="0" applyFill="1" applyBorder="1" applyAlignment="1">
      <alignment vertical="top"/>
    </xf>
    <xf numFmtId="0" fontId="0" fillId="7" borderId="5" xfId="0" applyFill="1" applyBorder="1" applyAlignment="1">
      <alignment horizontal="left" vertical="top"/>
    </xf>
    <xf numFmtId="164" fontId="0" fillId="7" borderId="5" xfId="0" applyNumberFormat="1" applyFill="1" applyBorder="1" applyAlignment="1">
      <alignment horizontal="right"/>
    </xf>
    <xf numFmtId="0" fontId="0" fillId="7" borderId="5" xfId="0" applyFill="1" applyBorder="1" applyAlignment="1"/>
    <xf numFmtId="0" fontId="9" fillId="6" borderId="6" xfId="0" applyFont="1" applyFill="1" applyBorder="1" applyAlignment="1">
      <alignment vertical="top"/>
    </xf>
    <xf numFmtId="0" fontId="1" fillId="6" borderId="6" xfId="0" applyFont="1" applyFill="1" applyBorder="1" applyAlignment="1">
      <alignment vertical="top"/>
    </xf>
    <xf numFmtId="0" fontId="4" fillId="3" borderId="4" xfId="0" applyFont="1" applyFill="1" applyBorder="1" applyAlignment="1" applyProtection="1">
      <alignment horizontal="right" vertical="top" wrapText="1"/>
    </xf>
    <xf numFmtId="0" fontId="7" fillId="4" borderId="4" xfId="0" applyFont="1" applyFill="1" applyBorder="1" applyAlignment="1" applyProtection="1">
      <alignment vertical="top" wrapText="1"/>
    </xf>
    <xf numFmtId="0" fontId="6" fillId="5" borderId="0" xfId="1"/>
    <xf numFmtId="0" fontId="11" fillId="2" borderId="0" xfId="1" applyFont="1" applyFill="1" applyBorder="1" applyAlignment="1" applyProtection="1">
      <alignment horizontal="left" vertical="top"/>
    </xf>
    <xf numFmtId="0" fontId="2" fillId="2" borderId="0" xfId="1" applyFont="1" applyFill="1" applyBorder="1" applyAlignment="1" applyProtection="1">
      <alignment horizontal="center" vertical="top"/>
    </xf>
    <xf numFmtId="164" fontId="11" fillId="2" borderId="0" xfId="1" applyNumberFormat="1" applyFont="1" applyFill="1" applyBorder="1" applyAlignment="1" applyProtection="1">
      <alignment horizontal="center" vertical="top" wrapText="1"/>
    </xf>
    <xf numFmtId="0" fontId="3" fillId="5" borderId="4" xfId="1" applyFont="1" applyFill="1" applyBorder="1" applyAlignment="1" applyProtection="1">
      <alignment horizontal="right" vertical="top" wrapText="1"/>
    </xf>
    <xf numFmtId="0" fontId="3" fillId="5" borderId="4" xfId="1" applyFont="1" applyFill="1" applyBorder="1" applyAlignment="1" applyProtection="1">
      <alignment vertical="top" wrapText="1"/>
    </xf>
    <xf numFmtId="0" fontId="3" fillId="5" borderId="4" xfId="1" applyFont="1" applyFill="1" applyBorder="1" applyAlignment="1" applyProtection="1">
      <alignment horizontal="left" vertical="top" wrapText="1"/>
    </xf>
    <xf numFmtId="164" fontId="6" fillId="5" borderId="0" xfId="1" applyNumberFormat="1" applyAlignment="1">
      <alignment horizontal="right"/>
    </xf>
    <xf numFmtId="0" fontId="6" fillId="5" borderId="0" xfId="1" applyAlignment="1">
      <alignment vertical="top"/>
    </xf>
    <xf numFmtId="0" fontId="4" fillId="3" borderId="0" xfId="0" applyFont="1" applyFill="1" applyBorder="1" applyAlignment="1" applyProtection="1">
      <alignment horizontal="right" vertical="top" wrapText="1"/>
    </xf>
    <xf numFmtId="0" fontId="7" fillId="4" borderId="0" xfId="0" applyFont="1" applyFill="1" applyBorder="1" applyAlignment="1" applyProtection="1">
      <alignment vertical="top" wrapText="1"/>
    </xf>
    <xf numFmtId="0" fontId="3" fillId="5" borderId="0" xfId="1" applyFont="1" applyFill="1" applyBorder="1" applyAlignment="1" applyProtection="1">
      <alignment horizontal="right" wrapText="1"/>
    </xf>
    <xf numFmtId="164" fontId="15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1" applyFont="1" applyFill="1" applyBorder="1" applyAlignment="1" applyProtection="1">
      <alignment horizontal="center" vertical="top"/>
    </xf>
    <xf numFmtId="0" fontId="15" fillId="2" borderId="1" xfId="1" applyFont="1" applyFill="1" applyBorder="1" applyAlignment="1" applyProtection="1">
      <alignment horizontal="center" vertical="top"/>
    </xf>
    <xf numFmtId="0" fontId="15" fillId="2" borderId="1" xfId="1" applyFont="1" applyFill="1" applyBorder="1" applyAlignment="1" applyProtection="1">
      <alignment horizontal="center" vertical="top" wrapText="1"/>
    </xf>
    <xf numFmtId="4" fontId="3" fillId="5" borderId="4" xfId="1" applyNumberFormat="1" applyFont="1" applyFill="1" applyBorder="1" applyAlignment="1" applyProtection="1">
      <alignment horizontal="right" vertical="center" wrapText="1"/>
    </xf>
    <xf numFmtId="0" fontId="7" fillId="5" borderId="4" xfId="0" applyFont="1" applyFill="1" applyBorder="1" applyAlignment="1" applyProtection="1">
      <alignment vertical="center" wrapText="1"/>
    </xf>
    <xf numFmtId="3" fontId="12" fillId="2" borderId="0" xfId="1" applyNumberFormat="1" applyFont="1" applyFill="1" applyBorder="1" applyAlignment="1" applyProtection="1">
      <alignment horizontal="right" vertical="top" wrapText="1"/>
    </xf>
    <xf numFmtId="0" fontId="3" fillId="5" borderId="4" xfId="0" applyFont="1" applyFill="1" applyBorder="1" applyAlignment="1" applyProtection="1">
      <alignment horizontal="right" vertical="center" wrapText="1"/>
    </xf>
    <xf numFmtId="0" fontId="3" fillId="5" borderId="4" xfId="0" applyFont="1" applyFill="1" applyBorder="1" applyAlignment="1" applyProtection="1">
      <alignment vertical="center" wrapText="1"/>
    </xf>
    <xf numFmtId="166" fontId="0" fillId="7" borderId="5" xfId="0" applyNumberFormat="1" applyFill="1" applyBorder="1" applyAlignment="1"/>
    <xf numFmtId="166" fontId="1" fillId="0" borderId="0" xfId="0" applyNumberFormat="1" applyFont="1" applyAlignment="1"/>
    <xf numFmtId="166" fontId="1" fillId="6" borderId="5" xfId="0" applyNumberFormat="1" applyFont="1" applyFill="1" applyBorder="1" applyAlignment="1"/>
    <xf numFmtId="166" fontId="0" fillId="0" borderId="0" xfId="0" applyNumberFormat="1" applyAlignment="1"/>
    <xf numFmtId="166" fontId="15" fillId="2" borderId="1" xfId="1" applyNumberFormat="1" applyFont="1" applyFill="1" applyBorder="1" applyAlignment="1" applyProtection="1">
      <alignment horizontal="center" vertical="top" wrapText="1"/>
    </xf>
    <xf numFmtId="166" fontId="3" fillId="5" borderId="4" xfId="1" applyNumberFormat="1" applyFont="1" applyFill="1" applyBorder="1" applyAlignment="1" applyProtection="1">
      <alignment horizontal="right" vertical="center" wrapText="1"/>
    </xf>
    <xf numFmtId="166" fontId="2" fillId="2" borderId="0" xfId="1" applyNumberFormat="1" applyFont="1" applyFill="1" applyBorder="1" applyAlignment="1" applyProtection="1">
      <alignment horizontal="center" vertical="top"/>
    </xf>
    <xf numFmtId="166" fontId="3" fillId="5" borderId="4" xfId="1" applyNumberFormat="1" applyFont="1" applyFill="1" applyBorder="1" applyAlignment="1" applyProtection="1">
      <alignment horizontal="right" wrapText="1"/>
    </xf>
    <xf numFmtId="166" fontId="6" fillId="5" borderId="0" xfId="1" applyNumberFormat="1"/>
    <xf numFmtId="166" fontId="8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6" fontId="9" fillId="6" borderId="6" xfId="0" applyNumberFormat="1" applyFont="1" applyFill="1" applyBorder="1" applyAlignment="1">
      <alignment horizontal="right"/>
    </xf>
    <xf numFmtId="166" fontId="13" fillId="6" borderId="6" xfId="0" applyNumberFormat="1" applyFont="1" applyFill="1" applyBorder="1" applyAlignment="1">
      <alignment horizontal="right"/>
    </xf>
    <xf numFmtId="166" fontId="0" fillId="7" borderId="5" xfId="0" applyNumberFormat="1" applyFill="1" applyBorder="1" applyAlignment="1">
      <alignment horizontal="right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/>
    <xf numFmtId="166" fontId="1" fillId="6" borderId="5" xfId="0" applyNumberFormat="1" applyFont="1" applyFill="1" applyBorder="1" applyAlignment="1">
      <alignment horizontal="right"/>
    </xf>
    <xf numFmtId="166" fontId="0" fillId="0" borderId="0" xfId="0" applyNumberFormat="1"/>
    <xf numFmtId="166" fontId="2" fillId="2" borderId="1" xfId="0" applyNumberFormat="1" applyFont="1" applyFill="1" applyBorder="1" applyAlignment="1" applyProtection="1">
      <alignment horizontal="center" vertical="top" wrapText="1"/>
    </xf>
    <xf numFmtId="166" fontId="15" fillId="5" borderId="4" xfId="1" applyNumberFormat="1" applyFont="1" applyFill="1" applyBorder="1" applyAlignment="1" applyProtection="1">
      <alignment horizontal="right" vertical="center" wrapText="1"/>
    </xf>
    <xf numFmtId="166" fontId="11" fillId="2" borderId="0" xfId="1" applyNumberFormat="1" applyFont="1" applyFill="1" applyBorder="1" applyAlignment="1" applyProtection="1">
      <alignment horizontal="right" vertical="top" wrapText="1"/>
    </xf>
    <xf numFmtId="166" fontId="12" fillId="2" borderId="0" xfId="1" applyNumberFormat="1" applyFont="1" applyFill="1" applyBorder="1" applyAlignment="1" applyProtection="1">
      <alignment horizontal="right" vertical="top" wrapText="1"/>
    </xf>
    <xf numFmtId="166" fontId="6" fillId="5" borderId="0" xfId="1" applyNumberFormat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D6" sqref="D6:F8"/>
    </sheetView>
  </sheetViews>
  <sheetFormatPr defaultRowHeight="14.4" x14ac:dyDescent="0.3"/>
  <cols>
    <col min="1" max="1" width="12" style="4" customWidth="1"/>
    <col min="2" max="2" width="12.6640625" style="4" customWidth="1"/>
    <col min="3" max="3" width="56.88671875" style="4" customWidth="1"/>
    <col min="4" max="6" width="20.5546875" style="1" customWidth="1"/>
  </cols>
  <sheetData>
    <row r="1" spans="1:10" ht="23.4" x14ac:dyDescent="0.3">
      <c r="A1" s="20" t="s">
        <v>33</v>
      </c>
      <c r="B1" s="21"/>
      <c r="C1" s="21"/>
      <c r="D1" s="23"/>
      <c r="E1" s="23"/>
      <c r="F1" s="23"/>
    </row>
    <row r="2" spans="1:10" s="14" customFormat="1" x14ac:dyDescent="0.3">
      <c r="A2" s="10"/>
      <c r="B2" s="10"/>
      <c r="C2" s="10"/>
      <c r="D2" s="12"/>
      <c r="E2" s="12"/>
      <c r="F2" s="12"/>
    </row>
    <row r="3" spans="1:10" s="14" customFormat="1" ht="18" x14ac:dyDescent="0.3">
      <c r="A3" s="15" t="s">
        <v>6</v>
      </c>
      <c r="B3" s="16"/>
      <c r="C3" s="16"/>
      <c r="D3" s="18"/>
      <c r="E3" s="18"/>
      <c r="F3" s="18"/>
    </row>
    <row r="5" spans="1:10" s="7" customFormat="1" ht="28.8" x14ac:dyDescent="0.3">
      <c r="A5" s="2" t="s">
        <v>0</v>
      </c>
      <c r="B5" s="2" t="s">
        <v>2</v>
      </c>
      <c r="C5" s="2" t="s">
        <v>1</v>
      </c>
      <c r="D5" s="41" t="s">
        <v>37</v>
      </c>
      <c r="E5" s="41" t="s">
        <v>38</v>
      </c>
      <c r="F5" s="41" t="s">
        <v>39</v>
      </c>
    </row>
    <row r="6" spans="1:10" ht="15.6" x14ac:dyDescent="0.3">
      <c r="A6" s="27"/>
      <c r="B6" s="28"/>
      <c r="C6" s="28" t="str">
        <f>'Typizovany nabytek'!A3</f>
        <v>Vnitřní mobiliář - Typický nábytek</v>
      </c>
      <c r="D6" s="59">
        <f>'Typizovany nabytek'!J76</f>
        <v>0</v>
      </c>
      <c r="E6" s="60">
        <f>'Typizovany nabytek'!K76</f>
        <v>0</v>
      </c>
      <c r="F6" s="59">
        <f>'Typizovany nabytek'!L76</f>
        <v>0</v>
      </c>
    </row>
    <row r="7" spans="1:10" ht="16.2" thickBot="1" x14ac:dyDescent="0.35">
      <c r="A7" s="38"/>
      <c r="B7" s="39"/>
      <c r="C7" s="39" t="str">
        <f>'Atypicke prvky'!A3</f>
        <v>Vnitřní mobiliář - Atypické prvky</v>
      </c>
      <c r="D7" s="59">
        <f>'Atypicke prvky'!J11</f>
        <v>0</v>
      </c>
      <c r="E7" s="60">
        <f>'Atypicke prvky'!K11</f>
        <v>0</v>
      </c>
      <c r="F7" s="59">
        <f>'Atypicke prvky'!L11</f>
        <v>0</v>
      </c>
    </row>
    <row r="8" spans="1:10" ht="18.600000000000001" thickBot="1" x14ac:dyDescent="0.4">
      <c r="A8" s="25" t="s">
        <v>205</v>
      </c>
      <c r="B8" s="26"/>
      <c r="C8" s="26"/>
      <c r="D8" s="61">
        <f>SUM(D6:D7)</f>
        <v>0</v>
      </c>
      <c r="E8" s="62">
        <f>SUM(E6:E7)</f>
        <v>0</v>
      </c>
      <c r="F8" s="61">
        <f>SUM(F6:F7)</f>
        <v>0</v>
      </c>
    </row>
    <row r="9" spans="1:10" x14ac:dyDescent="0.3">
      <c r="A9" s="5"/>
      <c r="B9" s="3"/>
      <c r="C9" s="3"/>
    </row>
    <row r="10" spans="1:10" x14ac:dyDescent="0.3">
      <c r="A10" s="5"/>
      <c r="B10" s="3"/>
      <c r="C10" s="3"/>
    </row>
    <row r="11" spans="1:10" x14ac:dyDescent="0.3">
      <c r="A11" s="5"/>
      <c r="B11" s="3"/>
      <c r="C11" s="3"/>
    </row>
    <row r="12" spans="1:10" x14ac:dyDescent="0.3">
      <c r="A12" s="5"/>
      <c r="B12" s="3"/>
      <c r="C12" s="3"/>
    </row>
    <row r="13" spans="1:10" s="1" customFormat="1" x14ac:dyDescent="0.3">
      <c r="A13" s="5"/>
      <c r="B13" s="3"/>
      <c r="C13" s="3"/>
      <c r="G13"/>
      <c r="H13"/>
      <c r="I13"/>
      <c r="J13"/>
    </row>
    <row r="14" spans="1:10" s="1" customFormat="1" x14ac:dyDescent="0.3">
      <c r="A14" s="5"/>
      <c r="B14" s="3"/>
      <c r="C14" s="3"/>
      <c r="G14"/>
      <c r="H14"/>
      <c r="I14"/>
      <c r="J14"/>
    </row>
    <row r="15" spans="1:10" s="1" customFormat="1" x14ac:dyDescent="0.3">
      <c r="A15" s="5"/>
      <c r="B15" s="3"/>
      <c r="C15" s="3"/>
      <c r="G15"/>
      <c r="H15"/>
      <c r="I15"/>
      <c r="J15"/>
    </row>
    <row r="16" spans="1:10" s="1" customFormat="1" x14ac:dyDescent="0.3">
      <c r="A16" s="5"/>
      <c r="B16" s="3"/>
      <c r="C16" s="3"/>
      <c r="G16"/>
      <c r="H16"/>
      <c r="I16"/>
      <c r="J16"/>
    </row>
    <row r="17" spans="1:10" s="1" customFormat="1" x14ac:dyDescent="0.3">
      <c r="A17" s="5"/>
      <c r="B17" s="3"/>
      <c r="C17" s="3"/>
      <c r="G17"/>
      <c r="H17"/>
      <c r="I17"/>
      <c r="J17"/>
    </row>
    <row r="18" spans="1:10" s="1" customFormat="1" x14ac:dyDescent="0.3">
      <c r="A18" s="5"/>
      <c r="B18" s="3"/>
      <c r="C18" s="3"/>
      <c r="G18"/>
      <c r="H18"/>
      <c r="I18"/>
      <c r="J18"/>
    </row>
    <row r="19" spans="1:10" s="1" customFormat="1" x14ac:dyDescent="0.3">
      <c r="A19" s="5"/>
      <c r="B19" s="3"/>
      <c r="C19" s="3"/>
      <c r="G19"/>
      <c r="H19"/>
      <c r="I19"/>
      <c r="J19"/>
    </row>
    <row r="20" spans="1:10" s="1" customFormat="1" x14ac:dyDescent="0.3">
      <c r="A20" s="5"/>
      <c r="B20" s="3"/>
      <c r="C20" s="3"/>
      <c r="G20"/>
      <c r="H20"/>
      <c r="I20"/>
      <c r="J20"/>
    </row>
    <row r="21" spans="1:10" s="1" customFormat="1" x14ac:dyDescent="0.3">
      <c r="A21" s="5"/>
      <c r="B21" s="3"/>
      <c r="C21" s="3"/>
      <c r="G21"/>
      <c r="H21"/>
      <c r="I21"/>
      <c r="J2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opLeftCell="E64" zoomScale="85" zoomScaleNormal="85" workbookViewId="0">
      <selection activeCell="J64" sqref="J1:L1048576"/>
    </sheetView>
  </sheetViews>
  <sheetFormatPr defaultColWidth="9.109375" defaultRowHeight="14.4" x14ac:dyDescent="0.3"/>
  <cols>
    <col min="1" max="1" width="13.88671875" style="29" customWidth="1"/>
    <col min="2" max="2" width="16.109375" style="29" customWidth="1"/>
    <col min="3" max="3" width="56.44140625" style="29" customWidth="1"/>
    <col min="4" max="5" width="39.109375" style="29" customWidth="1"/>
    <col min="6" max="6" width="18.6640625" style="58" customWidth="1"/>
    <col min="7" max="9" width="18.6640625" style="29" customWidth="1"/>
    <col min="10" max="12" width="18.6640625" style="58" customWidth="1"/>
    <col min="13" max="16384" width="9.109375" style="29"/>
  </cols>
  <sheetData>
    <row r="1" spans="1:12" customFormat="1" ht="23.4" x14ac:dyDescent="0.3">
      <c r="A1" s="20" t="str">
        <f>Rekapitulace!A1</f>
        <v>ÚP ČR KoP Šumperk - rekonstrukce budovy - mobiliář</v>
      </c>
      <c r="B1" s="21"/>
      <c r="C1" s="21"/>
      <c r="D1" s="22"/>
      <c r="E1" s="22"/>
      <c r="F1" s="50"/>
      <c r="G1" s="24"/>
      <c r="H1" s="23"/>
      <c r="I1" s="23"/>
      <c r="J1" s="63"/>
      <c r="K1" s="63"/>
      <c r="L1" s="63"/>
    </row>
    <row r="2" spans="1:12" s="14" customFormat="1" x14ac:dyDescent="0.3">
      <c r="A2" s="10"/>
      <c r="B2" s="10"/>
      <c r="C2" s="10"/>
      <c r="D2" s="11"/>
      <c r="E2" s="11"/>
      <c r="F2" s="51"/>
      <c r="G2" s="13"/>
      <c r="H2" s="12"/>
      <c r="I2" s="12"/>
      <c r="J2" s="64"/>
      <c r="K2" s="65"/>
      <c r="L2" s="65"/>
    </row>
    <row r="3" spans="1:12" s="14" customFormat="1" ht="18" x14ac:dyDescent="0.3">
      <c r="A3" s="15" t="s">
        <v>34</v>
      </c>
      <c r="B3" s="16"/>
      <c r="C3" s="16"/>
      <c r="D3" s="17"/>
      <c r="E3" s="17"/>
      <c r="F3" s="52"/>
      <c r="G3" s="19"/>
      <c r="H3" s="18"/>
      <c r="I3" s="18"/>
      <c r="J3" s="66"/>
      <c r="K3" s="66"/>
      <c r="L3" s="66"/>
    </row>
    <row r="4" spans="1:12" customFormat="1" x14ac:dyDescent="0.3">
      <c r="A4" s="4"/>
      <c r="B4" s="4"/>
      <c r="C4" s="4"/>
      <c r="D4" s="6"/>
      <c r="E4" s="6"/>
      <c r="F4" s="53"/>
      <c r="G4" s="8"/>
      <c r="J4" s="67"/>
      <c r="K4" s="67"/>
      <c r="L4" s="67"/>
    </row>
    <row r="5" spans="1:12" s="37" customFormat="1" ht="43.2" x14ac:dyDescent="0.3">
      <c r="A5" s="42" t="s">
        <v>0</v>
      </c>
      <c r="B5" s="42" t="s">
        <v>2</v>
      </c>
      <c r="C5" s="42" t="s">
        <v>1</v>
      </c>
      <c r="D5" s="43" t="s">
        <v>36</v>
      </c>
      <c r="E5" s="42" t="s">
        <v>3</v>
      </c>
      <c r="F5" s="54" t="s">
        <v>40</v>
      </c>
      <c r="G5" s="44" t="s">
        <v>41</v>
      </c>
      <c r="H5" s="42" t="s">
        <v>4</v>
      </c>
      <c r="I5" s="42" t="s">
        <v>5</v>
      </c>
      <c r="J5" s="68" t="s">
        <v>37</v>
      </c>
      <c r="K5" s="68" t="s">
        <v>35</v>
      </c>
      <c r="L5" s="68" t="s">
        <v>39</v>
      </c>
    </row>
    <row r="6" spans="1:12" ht="28.8" x14ac:dyDescent="0.3">
      <c r="A6" s="48">
        <v>904001</v>
      </c>
      <c r="B6" s="49" t="s">
        <v>8</v>
      </c>
      <c r="C6" s="49" t="s">
        <v>170</v>
      </c>
      <c r="D6" s="49" t="s">
        <v>50</v>
      </c>
      <c r="E6" s="49" t="s">
        <v>45</v>
      </c>
      <c r="F6" s="55">
        <v>0</v>
      </c>
      <c r="G6" s="45">
        <f t="shared" ref="G6:G69" si="0">F6+(F6*0.21)</f>
        <v>0</v>
      </c>
      <c r="H6" s="46" t="s">
        <v>7</v>
      </c>
      <c r="I6" s="48">
        <v>14</v>
      </c>
      <c r="J6" s="69">
        <f t="shared" ref="J6:J69" si="1">F6*I6</f>
        <v>0</v>
      </c>
      <c r="K6" s="55">
        <f t="shared" ref="K6:K69" si="2">J6*0.21</f>
        <v>0</v>
      </c>
      <c r="L6" s="55">
        <f t="shared" ref="L6:L69" si="3">J6+K6</f>
        <v>0</v>
      </c>
    </row>
    <row r="7" spans="1:12" ht="28.8" x14ac:dyDescent="0.3">
      <c r="A7" s="48">
        <v>983990</v>
      </c>
      <c r="B7" s="49" t="s">
        <v>9</v>
      </c>
      <c r="C7" s="49" t="s">
        <v>170</v>
      </c>
      <c r="D7" s="49" t="s">
        <v>50</v>
      </c>
      <c r="E7" s="49" t="s">
        <v>45</v>
      </c>
      <c r="F7" s="55">
        <v>0</v>
      </c>
      <c r="G7" s="45">
        <f t="shared" si="0"/>
        <v>0</v>
      </c>
      <c r="H7" s="46" t="s">
        <v>7</v>
      </c>
      <c r="I7" s="48">
        <v>2</v>
      </c>
      <c r="J7" s="69">
        <f t="shared" si="1"/>
        <v>0</v>
      </c>
      <c r="K7" s="55">
        <f t="shared" si="2"/>
        <v>0</v>
      </c>
      <c r="L7" s="55">
        <f t="shared" si="3"/>
        <v>0</v>
      </c>
    </row>
    <row r="8" spans="1:12" ht="28.8" x14ac:dyDescent="0.3">
      <c r="A8" s="48">
        <v>886221</v>
      </c>
      <c r="B8" s="49" t="s">
        <v>11</v>
      </c>
      <c r="C8" s="49" t="s">
        <v>171</v>
      </c>
      <c r="D8" s="49" t="s">
        <v>152</v>
      </c>
      <c r="E8" s="49" t="s">
        <v>45</v>
      </c>
      <c r="F8" s="55">
        <v>0</v>
      </c>
      <c r="G8" s="45">
        <f t="shared" si="0"/>
        <v>0</v>
      </c>
      <c r="H8" s="46" t="s">
        <v>7</v>
      </c>
      <c r="I8" s="48">
        <v>189</v>
      </c>
      <c r="J8" s="69">
        <f t="shared" si="1"/>
        <v>0</v>
      </c>
      <c r="K8" s="55">
        <f t="shared" si="2"/>
        <v>0</v>
      </c>
      <c r="L8" s="55">
        <f t="shared" si="3"/>
        <v>0</v>
      </c>
    </row>
    <row r="9" spans="1:12" ht="28.8" x14ac:dyDescent="0.3">
      <c r="A9" s="48">
        <v>747926</v>
      </c>
      <c r="B9" s="49" t="s">
        <v>12</v>
      </c>
      <c r="C9" s="49" t="s">
        <v>172</v>
      </c>
      <c r="D9" s="49" t="s">
        <v>152</v>
      </c>
      <c r="E9" s="49" t="s">
        <v>45</v>
      </c>
      <c r="F9" s="55">
        <v>0</v>
      </c>
      <c r="G9" s="45">
        <f t="shared" si="0"/>
        <v>0</v>
      </c>
      <c r="H9" s="46" t="s">
        <v>7</v>
      </c>
      <c r="I9" s="48">
        <v>18</v>
      </c>
      <c r="J9" s="69">
        <f t="shared" si="1"/>
        <v>0</v>
      </c>
      <c r="K9" s="55">
        <f t="shared" si="2"/>
        <v>0</v>
      </c>
      <c r="L9" s="55">
        <f t="shared" si="3"/>
        <v>0</v>
      </c>
    </row>
    <row r="10" spans="1:12" ht="28.8" x14ac:dyDescent="0.3">
      <c r="A10" s="48">
        <v>979237</v>
      </c>
      <c r="B10" s="49" t="s">
        <v>51</v>
      </c>
      <c r="C10" s="49" t="s">
        <v>198</v>
      </c>
      <c r="D10" s="49" t="s">
        <v>153</v>
      </c>
      <c r="E10" s="49" t="s">
        <v>45</v>
      </c>
      <c r="F10" s="55">
        <v>0</v>
      </c>
      <c r="G10" s="45">
        <f t="shared" si="0"/>
        <v>0</v>
      </c>
      <c r="H10" s="46" t="s">
        <v>7</v>
      </c>
      <c r="I10" s="48">
        <v>50</v>
      </c>
      <c r="J10" s="69">
        <f t="shared" si="1"/>
        <v>0</v>
      </c>
      <c r="K10" s="55">
        <f t="shared" si="2"/>
        <v>0</v>
      </c>
      <c r="L10" s="55">
        <f t="shared" si="3"/>
        <v>0</v>
      </c>
    </row>
    <row r="11" spans="1:12" ht="28.8" x14ac:dyDescent="0.3">
      <c r="A11" s="48">
        <v>979669</v>
      </c>
      <c r="B11" s="49" t="s">
        <v>52</v>
      </c>
      <c r="C11" s="49" t="s">
        <v>173</v>
      </c>
      <c r="D11" s="49" t="s">
        <v>154</v>
      </c>
      <c r="E11" s="49" t="s">
        <v>45</v>
      </c>
      <c r="F11" s="55">
        <v>0</v>
      </c>
      <c r="G11" s="45">
        <f t="shared" si="0"/>
        <v>0</v>
      </c>
      <c r="H11" s="46" t="s">
        <v>7</v>
      </c>
      <c r="I11" s="48">
        <v>4</v>
      </c>
      <c r="J11" s="69">
        <f t="shared" si="1"/>
        <v>0</v>
      </c>
      <c r="K11" s="55">
        <f t="shared" si="2"/>
        <v>0</v>
      </c>
      <c r="L11" s="55">
        <f t="shared" si="3"/>
        <v>0</v>
      </c>
    </row>
    <row r="12" spans="1:12" ht="28.8" x14ac:dyDescent="0.3">
      <c r="A12" s="48">
        <v>979680</v>
      </c>
      <c r="B12" s="49" t="s">
        <v>53</v>
      </c>
      <c r="C12" s="49" t="s">
        <v>174</v>
      </c>
      <c r="D12" s="49" t="s">
        <v>155</v>
      </c>
      <c r="E12" s="49" t="s">
        <v>45</v>
      </c>
      <c r="F12" s="55">
        <v>0</v>
      </c>
      <c r="G12" s="45">
        <f t="shared" si="0"/>
        <v>0</v>
      </c>
      <c r="H12" s="46" t="s">
        <v>7</v>
      </c>
      <c r="I12" s="48">
        <v>3</v>
      </c>
      <c r="J12" s="69">
        <f t="shared" si="1"/>
        <v>0</v>
      </c>
      <c r="K12" s="55">
        <f t="shared" si="2"/>
        <v>0</v>
      </c>
      <c r="L12" s="55">
        <f t="shared" si="3"/>
        <v>0</v>
      </c>
    </row>
    <row r="13" spans="1:12" ht="28.8" x14ac:dyDescent="0.3">
      <c r="A13" s="48">
        <v>984218</v>
      </c>
      <c r="B13" s="49" t="s">
        <v>54</v>
      </c>
      <c r="C13" s="49" t="s">
        <v>175</v>
      </c>
      <c r="D13" s="49" t="s">
        <v>55</v>
      </c>
      <c r="E13" s="49" t="s">
        <v>45</v>
      </c>
      <c r="F13" s="55">
        <v>0</v>
      </c>
      <c r="G13" s="45">
        <f t="shared" si="0"/>
        <v>0</v>
      </c>
      <c r="H13" s="46" t="s">
        <v>7</v>
      </c>
      <c r="I13" s="48">
        <v>1</v>
      </c>
      <c r="J13" s="69">
        <f t="shared" si="1"/>
        <v>0</v>
      </c>
      <c r="K13" s="55">
        <f t="shared" si="2"/>
        <v>0</v>
      </c>
      <c r="L13" s="55">
        <f t="shared" si="3"/>
        <v>0</v>
      </c>
    </row>
    <row r="14" spans="1:12" ht="28.8" x14ac:dyDescent="0.3">
      <c r="A14" s="48">
        <v>1182447</v>
      </c>
      <c r="B14" s="49" t="s">
        <v>176</v>
      </c>
      <c r="C14" s="49" t="s">
        <v>177</v>
      </c>
      <c r="D14" s="49" t="s">
        <v>59</v>
      </c>
      <c r="E14" s="49" t="s">
        <v>45</v>
      </c>
      <c r="F14" s="55">
        <v>0</v>
      </c>
      <c r="G14" s="45">
        <f t="shared" si="0"/>
        <v>0</v>
      </c>
      <c r="H14" s="46" t="s">
        <v>7</v>
      </c>
      <c r="I14" s="48">
        <v>3</v>
      </c>
      <c r="J14" s="69">
        <f t="shared" si="1"/>
        <v>0</v>
      </c>
      <c r="K14" s="55">
        <f t="shared" si="2"/>
        <v>0</v>
      </c>
      <c r="L14" s="55">
        <f t="shared" si="3"/>
        <v>0</v>
      </c>
    </row>
    <row r="15" spans="1:12" ht="28.8" x14ac:dyDescent="0.3">
      <c r="A15" s="48">
        <v>898297</v>
      </c>
      <c r="B15" s="49" t="s">
        <v>56</v>
      </c>
      <c r="C15" s="49" t="s">
        <v>178</v>
      </c>
      <c r="D15" s="49" t="s">
        <v>57</v>
      </c>
      <c r="E15" s="49" t="s">
        <v>45</v>
      </c>
      <c r="F15" s="55">
        <v>0</v>
      </c>
      <c r="G15" s="45">
        <f t="shared" si="0"/>
        <v>0</v>
      </c>
      <c r="H15" s="46" t="s">
        <v>7</v>
      </c>
      <c r="I15" s="48">
        <v>56</v>
      </c>
      <c r="J15" s="69">
        <f t="shared" si="1"/>
        <v>0</v>
      </c>
      <c r="K15" s="55">
        <f t="shared" si="2"/>
        <v>0</v>
      </c>
      <c r="L15" s="55">
        <f t="shared" si="3"/>
        <v>0</v>
      </c>
    </row>
    <row r="16" spans="1:12" ht="28.8" x14ac:dyDescent="0.3">
      <c r="A16" s="48">
        <v>979248</v>
      </c>
      <c r="B16" s="49" t="s">
        <v>58</v>
      </c>
      <c r="C16" s="49" t="s">
        <v>177</v>
      </c>
      <c r="D16" s="49" t="s">
        <v>59</v>
      </c>
      <c r="E16" s="49" t="s">
        <v>45</v>
      </c>
      <c r="F16" s="55">
        <v>0</v>
      </c>
      <c r="G16" s="45">
        <f t="shared" si="0"/>
        <v>0</v>
      </c>
      <c r="H16" s="46" t="s">
        <v>7</v>
      </c>
      <c r="I16" s="48">
        <v>8</v>
      </c>
      <c r="J16" s="69">
        <f t="shared" si="1"/>
        <v>0</v>
      </c>
      <c r="K16" s="55">
        <f t="shared" si="2"/>
        <v>0</v>
      </c>
      <c r="L16" s="55">
        <f t="shared" si="3"/>
        <v>0</v>
      </c>
    </row>
    <row r="17" spans="1:12" ht="28.8" x14ac:dyDescent="0.3">
      <c r="A17" s="48">
        <v>979649</v>
      </c>
      <c r="B17" s="49" t="s">
        <v>60</v>
      </c>
      <c r="C17" s="49" t="s">
        <v>179</v>
      </c>
      <c r="D17" s="49" t="s">
        <v>61</v>
      </c>
      <c r="E17" s="49" t="s">
        <v>45</v>
      </c>
      <c r="F17" s="55">
        <v>0</v>
      </c>
      <c r="G17" s="45">
        <f t="shared" si="0"/>
        <v>0</v>
      </c>
      <c r="H17" s="46" t="s">
        <v>7</v>
      </c>
      <c r="I17" s="48">
        <v>1</v>
      </c>
      <c r="J17" s="69">
        <f t="shared" si="1"/>
        <v>0</v>
      </c>
      <c r="K17" s="55">
        <f t="shared" si="2"/>
        <v>0</v>
      </c>
      <c r="L17" s="55">
        <f t="shared" si="3"/>
        <v>0</v>
      </c>
    </row>
    <row r="18" spans="1:12" ht="28.8" x14ac:dyDescent="0.3">
      <c r="A18" s="48">
        <v>941852</v>
      </c>
      <c r="B18" s="49" t="s">
        <v>13</v>
      </c>
      <c r="C18" s="49" t="s">
        <v>62</v>
      </c>
      <c r="D18" s="49" t="s">
        <v>64</v>
      </c>
      <c r="E18" s="49" t="s">
        <v>45</v>
      </c>
      <c r="F18" s="55">
        <v>0</v>
      </c>
      <c r="G18" s="45">
        <f t="shared" si="0"/>
        <v>0</v>
      </c>
      <c r="H18" s="46" t="s">
        <v>7</v>
      </c>
      <c r="I18" s="48">
        <v>43</v>
      </c>
      <c r="J18" s="69">
        <f t="shared" si="1"/>
        <v>0</v>
      </c>
      <c r="K18" s="55">
        <f t="shared" si="2"/>
        <v>0</v>
      </c>
      <c r="L18" s="55">
        <f t="shared" si="3"/>
        <v>0</v>
      </c>
    </row>
    <row r="19" spans="1:12" ht="28.8" x14ac:dyDescent="0.3">
      <c r="A19" s="48">
        <v>897536</v>
      </c>
      <c r="B19" s="49" t="s">
        <v>14</v>
      </c>
      <c r="C19" s="49" t="s">
        <v>180</v>
      </c>
      <c r="D19" s="49" t="s">
        <v>156</v>
      </c>
      <c r="E19" s="49" t="s">
        <v>45</v>
      </c>
      <c r="F19" s="55">
        <v>0</v>
      </c>
      <c r="G19" s="45">
        <f t="shared" si="0"/>
        <v>0</v>
      </c>
      <c r="H19" s="46" t="s">
        <v>7</v>
      </c>
      <c r="I19" s="48">
        <v>30</v>
      </c>
      <c r="J19" s="69">
        <f t="shared" si="1"/>
        <v>0</v>
      </c>
      <c r="K19" s="55">
        <f t="shared" si="2"/>
        <v>0</v>
      </c>
      <c r="L19" s="55">
        <f t="shared" si="3"/>
        <v>0</v>
      </c>
    </row>
    <row r="20" spans="1:12" ht="28.8" x14ac:dyDescent="0.3">
      <c r="A20" s="48">
        <v>1048104</v>
      </c>
      <c r="B20" s="49" t="s">
        <v>15</v>
      </c>
      <c r="C20" s="49" t="s">
        <v>180</v>
      </c>
      <c r="D20" s="49" t="s">
        <v>157</v>
      </c>
      <c r="E20" s="49" t="s">
        <v>45</v>
      </c>
      <c r="F20" s="55">
        <v>0</v>
      </c>
      <c r="G20" s="45">
        <f t="shared" si="0"/>
        <v>0</v>
      </c>
      <c r="H20" s="46" t="s">
        <v>7</v>
      </c>
      <c r="I20" s="48">
        <v>4</v>
      </c>
      <c r="J20" s="69">
        <f t="shared" si="1"/>
        <v>0</v>
      </c>
      <c r="K20" s="55">
        <f t="shared" si="2"/>
        <v>0</v>
      </c>
      <c r="L20" s="55">
        <f t="shared" si="3"/>
        <v>0</v>
      </c>
    </row>
    <row r="21" spans="1:12" ht="28.8" x14ac:dyDescent="0.3">
      <c r="A21" s="48">
        <v>976843</v>
      </c>
      <c r="B21" s="49" t="s">
        <v>65</v>
      </c>
      <c r="C21" s="49" t="s">
        <v>180</v>
      </c>
      <c r="D21" s="49" t="s">
        <v>158</v>
      </c>
      <c r="E21" s="49" t="s">
        <v>45</v>
      </c>
      <c r="F21" s="55">
        <v>0</v>
      </c>
      <c r="G21" s="45">
        <f t="shared" si="0"/>
        <v>0</v>
      </c>
      <c r="H21" s="46" t="s">
        <v>7</v>
      </c>
      <c r="I21" s="48">
        <v>5</v>
      </c>
      <c r="J21" s="69">
        <f t="shared" si="1"/>
        <v>0</v>
      </c>
      <c r="K21" s="55">
        <f t="shared" si="2"/>
        <v>0</v>
      </c>
      <c r="L21" s="55">
        <f t="shared" si="3"/>
        <v>0</v>
      </c>
    </row>
    <row r="22" spans="1:12" ht="28.8" x14ac:dyDescent="0.3">
      <c r="A22" s="48">
        <v>1100207</v>
      </c>
      <c r="B22" s="49" t="s">
        <v>67</v>
      </c>
      <c r="C22" s="49" t="s">
        <v>62</v>
      </c>
      <c r="D22" s="49" t="s">
        <v>159</v>
      </c>
      <c r="E22" s="49" t="s">
        <v>45</v>
      </c>
      <c r="F22" s="55">
        <v>0</v>
      </c>
      <c r="G22" s="45">
        <f t="shared" si="0"/>
        <v>0</v>
      </c>
      <c r="H22" s="46" t="s">
        <v>7</v>
      </c>
      <c r="I22" s="48">
        <v>6</v>
      </c>
      <c r="J22" s="69">
        <f t="shared" si="1"/>
        <v>0</v>
      </c>
      <c r="K22" s="55">
        <f t="shared" si="2"/>
        <v>0</v>
      </c>
      <c r="L22" s="55">
        <f t="shared" si="3"/>
        <v>0</v>
      </c>
    </row>
    <row r="23" spans="1:12" ht="28.8" x14ac:dyDescent="0.3">
      <c r="A23" s="48">
        <v>1159732</v>
      </c>
      <c r="B23" s="49" t="s">
        <v>181</v>
      </c>
      <c r="C23" s="49" t="s">
        <v>62</v>
      </c>
      <c r="D23" s="49" t="s">
        <v>160</v>
      </c>
      <c r="E23" s="49" t="s">
        <v>45</v>
      </c>
      <c r="F23" s="55">
        <v>0</v>
      </c>
      <c r="G23" s="45">
        <f t="shared" si="0"/>
        <v>0</v>
      </c>
      <c r="H23" s="46" t="s">
        <v>7</v>
      </c>
      <c r="I23" s="48">
        <v>8</v>
      </c>
      <c r="J23" s="69">
        <f t="shared" si="1"/>
        <v>0</v>
      </c>
      <c r="K23" s="55">
        <f t="shared" si="2"/>
        <v>0</v>
      </c>
      <c r="L23" s="55">
        <f t="shared" si="3"/>
        <v>0</v>
      </c>
    </row>
    <row r="24" spans="1:12" ht="28.8" x14ac:dyDescent="0.3">
      <c r="A24" s="48">
        <v>1170575</v>
      </c>
      <c r="B24" s="49" t="s">
        <v>182</v>
      </c>
      <c r="C24" s="49" t="s">
        <v>62</v>
      </c>
      <c r="D24" s="49" t="s">
        <v>161</v>
      </c>
      <c r="E24" s="49" t="s">
        <v>45</v>
      </c>
      <c r="F24" s="55">
        <v>0</v>
      </c>
      <c r="G24" s="45">
        <f t="shared" si="0"/>
        <v>0</v>
      </c>
      <c r="H24" s="46" t="s">
        <v>7</v>
      </c>
      <c r="I24" s="48">
        <v>2</v>
      </c>
      <c r="J24" s="69">
        <f t="shared" si="1"/>
        <v>0</v>
      </c>
      <c r="K24" s="55">
        <f t="shared" si="2"/>
        <v>0</v>
      </c>
      <c r="L24" s="55">
        <f t="shared" si="3"/>
        <v>0</v>
      </c>
    </row>
    <row r="25" spans="1:12" ht="28.8" x14ac:dyDescent="0.3">
      <c r="A25" s="48">
        <v>909020</v>
      </c>
      <c r="B25" s="49" t="s">
        <v>16</v>
      </c>
      <c r="C25" s="49" t="s">
        <v>68</v>
      </c>
      <c r="D25" s="49" t="s">
        <v>64</v>
      </c>
      <c r="E25" s="49" t="s">
        <v>45</v>
      </c>
      <c r="F25" s="55">
        <v>0</v>
      </c>
      <c r="G25" s="45">
        <f t="shared" si="0"/>
        <v>0</v>
      </c>
      <c r="H25" s="46" t="s">
        <v>7</v>
      </c>
      <c r="I25" s="48">
        <v>6</v>
      </c>
      <c r="J25" s="69">
        <f t="shared" si="1"/>
        <v>0</v>
      </c>
      <c r="K25" s="55">
        <f t="shared" si="2"/>
        <v>0</v>
      </c>
      <c r="L25" s="55">
        <f t="shared" si="3"/>
        <v>0</v>
      </c>
    </row>
    <row r="26" spans="1:12" ht="28.8" x14ac:dyDescent="0.3">
      <c r="A26" s="48">
        <v>983986</v>
      </c>
      <c r="B26" s="49" t="s">
        <v>17</v>
      </c>
      <c r="C26" s="49" t="s">
        <v>68</v>
      </c>
      <c r="D26" s="49" t="s">
        <v>63</v>
      </c>
      <c r="E26" s="49" t="s">
        <v>45</v>
      </c>
      <c r="F26" s="55">
        <v>0</v>
      </c>
      <c r="G26" s="45">
        <f t="shared" si="0"/>
        <v>0</v>
      </c>
      <c r="H26" s="46" t="s">
        <v>7</v>
      </c>
      <c r="I26" s="48">
        <v>1</v>
      </c>
      <c r="J26" s="69">
        <f t="shared" si="1"/>
        <v>0</v>
      </c>
      <c r="K26" s="55">
        <f t="shared" si="2"/>
        <v>0</v>
      </c>
      <c r="L26" s="55">
        <f t="shared" si="3"/>
        <v>0</v>
      </c>
    </row>
    <row r="27" spans="1:12" ht="28.8" x14ac:dyDescent="0.3">
      <c r="A27" s="48">
        <v>984190</v>
      </c>
      <c r="B27" s="49" t="s">
        <v>18</v>
      </c>
      <c r="C27" s="49" t="s">
        <v>68</v>
      </c>
      <c r="D27" s="49" t="s">
        <v>64</v>
      </c>
      <c r="E27" s="49" t="s">
        <v>45</v>
      </c>
      <c r="F27" s="55">
        <v>0</v>
      </c>
      <c r="G27" s="45">
        <f t="shared" si="0"/>
        <v>0</v>
      </c>
      <c r="H27" s="46" t="s">
        <v>7</v>
      </c>
      <c r="I27" s="48">
        <v>1</v>
      </c>
      <c r="J27" s="69">
        <f t="shared" si="1"/>
        <v>0</v>
      </c>
      <c r="K27" s="55">
        <f t="shared" si="2"/>
        <v>0</v>
      </c>
      <c r="L27" s="55">
        <f t="shared" si="3"/>
        <v>0</v>
      </c>
    </row>
    <row r="28" spans="1:12" ht="28.8" x14ac:dyDescent="0.3">
      <c r="A28" s="48">
        <v>985729</v>
      </c>
      <c r="B28" s="49" t="s">
        <v>19</v>
      </c>
      <c r="C28" s="49" t="s">
        <v>69</v>
      </c>
      <c r="D28" s="49" t="s">
        <v>66</v>
      </c>
      <c r="E28" s="49" t="s">
        <v>45</v>
      </c>
      <c r="F28" s="55">
        <v>0</v>
      </c>
      <c r="G28" s="45">
        <f t="shared" si="0"/>
        <v>0</v>
      </c>
      <c r="H28" s="46" t="s">
        <v>7</v>
      </c>
      <c r="I28" s="48">
        <v>1</v>
      </c>
      <c r="J28" s="69">
        <f t="shared" si="1"/>
        <v>0</v>
      </c>
      <c r="K28" s="55">
        <f t="shared" si="2"/>
        <v>0</v>
      </c>
      <c r="L28" s="55">
        <f t="shared" si="3"/>
        <v>0</v>
      </c>
    </row>
    <row r="29" spans="1:12" ht="28.8" x14ac:dyDescent="0.3">
      <c r="A29" s="48">
        <v>1169486</v>
      </c>
      <c r="B29" s="49" t="s">
        <v>183</v>
      </c>
      <c r="C29" s="49" t="s">
        <v>68</v>
      </c>
      <c r="D29" s="49" t="s">
        <v>159</v>
      </c>
      <c r="E29" s="49" t="s">
        <v>45</v>
      </c>
      <c r="F29" s="55">
        <v>0</v>
      </c>
      <c r="G29" s="45">
        <f t="shared" si="0"/>
        <v>0</v>
      </c>
      <c r="H29" s="46" t="s">
        <v>7</v>
      </c>
      <c r="I29" s="48">
        <v>2</v>
      </c>
      <c r="J29" s="69">
        <f t="shared" si="1"/>
        <v>0</v>
      </c>
      <c r="K29" s="55">
        <f t="shared" si="2"/>
        <v>0</v>
      </c>
      <c r="L29" s="55">
        <f t="shared" si="3"/>
        <v>0</v>
      </c>
    </row>
    <row r="30" spans="1:12" ht="28.8" x14ac:dyDescent="0.3">
      <c r="A30" s="48">
        <v>904515</v>
      </c>
      <c r="B30" s="49" t="s">
        <v>20</v>
      </c>
      <c r="C30" s="49" t="s">
        <v>70</v>
      </c>
      <c r="D30" s="49" t="s">
        <v>71</v>
      </c>
      <c r="E30" s="49" t="s">
        <v>45</v>
      </c>
      <c r="F30" s="55">
        <v>0</v>
      </c>
      <c r="G30" s="45">
        <f t="shared" si="0"/>
        <v>0</v>
      </c>
      <c r="H30" s="46" t="s">
        <v>7</v>
      </c>
      <c r="I30" s="48">
        <v>19</v>
      </c>
      <c r="J30" s="69">
        <f t="shared" si="1"/>
        <v>0</v>
      </c>
      <c r="K30" s="55">
        <f t="shared" si="2"/>
        <v>0</v>
      </c>
      <c r="L30" s="55">
        <f t="shared" si="3"/>
        <v>0</v>
      </c>
    </row>
    <row r="31" spans="1:12" ht="28.8" x14ac:dyDescent="0.3">
      <c r="A31" s="48">
        <v>891912</v>
      </c>
      <c r="B31" s="49" t="s">
        <v>21</v>
      </c>
      <c r="C31" s="49" t="s">
        <v>70</v>
      </c>
      <c r="D31" s="49" t="s">
        <v>72</v>
      </c>
      <c r="E31" s="49" t="s">
        <v>45</v>
      </c>
      <c r="F31" s="55">
        <v>0</v>
      </c>
      <c r="G31" s="45">
        <f t="shared" si="0"/>
        <v>0</v>
      </c>
      <c r="H31" s="46" t="s">
        <v>7</v>
      </c>
      <c r="I31" s="48">
        <v>13</v>
      </c>
      <c r="J31" s="69">
        <f t="shared" si="1"/>
        <v>0</v>
      </c>
      <c r="K31" s="55">
        <f t="shared" si="2"/>
        <v>0</v>
      </c>
      <c r="L31" s="55">
        <f t="shared" si="3"/>
        <v>0</v>
      </c>
    </row>
    <row r="32" spans="1:12" ht="28.8" x14ac:dyDescent="0.3">
      <c r="A32" s="48">
        <v>986148</v>
      </c>
      <c r="B32" s="49" t="s">
        <v>22</v>
      </c>
      <c r="C32" s="49" t="s">
        <v>73</v>
      </c>
      <c r="D32" s="49" t="s">
        <v>74</v>
      </c>
      <c r="E32" s="49" t="s">
        <v>45</v>
      </c>
      <c r="F32" s="55">
        <v>0</v>
      </c>
      <c r="G32" s="45">
        <f t="shared" si="0"/>
        <v>0</v>
      </c>
      <c r="H32" s="46" t="s">
        <v>7</v>
      </c>
      <c r="I32" s="48">
        <v>1</v>
      </c>
      <c r="J32" s="69">
        <f t="shared" si="1"/>
        <v>0</v>
      </c>
      <c r="K32" s="55">
        <f t="shared" si="2"/>
        <v>0</v>
      </c>
      <c r="L32" s="55">
        <f t="shared" si="3"/>
        <v>0</v>
      </c>
    </row>
    <row r="33" spans="1:12" ht="28.8" x14ac:dyDescent="0.3">
      <c r="A33" s="48">
        <v>984274</v>
      </c>
      <c r="B33" s="49" t="s">
        <v>75</v>
      </c>
      <c r="C33" s="49" t="s">
        <v>203</v>
      </c>
      <c r="D33" s="49" t="s">
        <v>76</v>
      </c>
      <c r="E33" s="49" t="s">
        <v>45</v>
      </c>
      <c r="F33" s="55">
        <v>0</v>
      </c>
      <c r="G33" s="45">
        <f t="shared" si="0"/>
        <v>0</v>
      </c>
      <c r="H33" s="46" t="s">
        <v>7</v>
      </c>
      <c r="I33" s="48">
        <v>1</v>
      </c>
      <c r="J33" s="69">
        <f t="shared" si="1"/>
        <v>0</v>
      </c>
      <c r="K33" s="55">
        <f t="shared" si="2"/>
        <v>0</v>
      </c>
      <c r="L33" s="55">
        <f t="shared" si="3"/>
        <v>0</v>
      </c>
    </row>
    <row r="34" spans="1:12" ht="28.8" x14ac:dyDescent="0.3">
      <c r="A34" s="48">
        <v>984160</v>
      </c>
      <c r="B34" s="49" t="s">
        <v>77</v>
      </c>
      <c r="C34" s="49" t="s">
        <v>203</v>
      </c>
      <c r="D34" s="49" t="s">
        <v>78</v>
      </c>
      <c r="E34" s="49" t="s">
        <v>45</v>
      </c>
      <c r="F34" s="55">
        <v>0</v>
      </c>
      <c r="G34" s="45">
        <f t="shared" si="0"/>
        <v>0</v>
      </c>
      <c r="H34" s="46" t="s">
        <v>7</v>
      </c>
      <c r="I34" s="48">
        <v>1</v>
      </c>
      <c r="J34" s="69">
        <f t="shared" si="1"/>
        <v>0</v>
      </c>
      <c r="K34" s="55">
        <f t="shared" si="2"/>
        <v>0</v>
      </c>
      <c r="L34" s="55">
        <f t="shared" si="3"/>
        <v>0</v>
      </c>
    </row>
    <row r="35" spans="1:12" ht="28.8" x14ac:dyDescent="0.3">
      <c r="A35" s="48">
        <v>931185</v>
      </c>
      <c r="B35" s="49" t="s">
        <v>79</v>
      </c>
      <c r="C35" s="49" t="s">
        <v>184</v>
      </c>
      <c r="D35" s="49" t="s">
        <v>162</v>
      </c>
      <c r="E35" s="49" t="s">
        <v>45</v>
      </c>
      <c r="F35" s="55">
        <v>0</v>
      </c>
      <c r="G35" s="45">
        <f t="shared" si="0"/>
        <v>0</v>
      </c>
      <c r="H35" s="46" t="s">
        <v>7</v>
      </c>
      <c r="I35" s="48">
        <v>4</v>
      </c>
      <c r="J35" s="69">
        <f t="shared" si="1"/>
        <v>0</v>
      </c>
      <c r="K35" s="55">
        <f t="shared" si="2"/>
        <v>0</v>
      </c>
      <c r="L35" s="55">
        <f t="shared" si="3"/>
        <v>0</v>
      </c>
    </row>
    <row r="36" spans="1:12" ht="28.8" x14ac:dyDescent="0.3">
      <c r="A36" s="48">
        <v>1169914</v>
      </c>
      <c r="B36" s="49" t="s">
        <v>80</v>
      </c>
      <c r="C36" s="49" t="s">
        <v>184</v>
      </c>
      <c r="D36" s="49" t="s">
        <v>163</v>
      </c>
      <c r="E36" s="49" t="s">
        <v>45</v>
      </c>
      <c r="F36" s="55">
        <v>0</v>
      </c>
      <c r="G36" s="45">
        <f t="shared" si="0"/>
        <v>0</v>
      </c>
      <c r="H36" s="46" t="s">
        <v>7</v>
      </c>
      <c r="I36" s="48">
        <v>4</v>
      </c>
      <c r="J36" s="69">
        <f t="shared" si="1"/>
        <v>0</v>
      </c>
      <c r="K36" s="55">
        <f t="shared" si="2"/>
        <v>0</v>
      </c>
      <c r="L36" s="55">
        <f t="shared" si="3"/>
        <v>0</v>
      </c>
    </row>
    <row r="37" spans="1:12" ht="28.8" x14ac:dyDescent="0.3">
      <c r="A37" s="48">
        <v>650192</v>
      </c>
      <c r="B37" s="49" t="s">
        <v>81</v>
      </c>
      <c r="C37" s="49" t="s">
        <v>30</v>
      </c>
      <c r="D37" s="49" t="s">
        <v>82</v>
      </c>
      <c r="E37" s="49" t="s">
        <v>45</v>
      </c>
      <c r="F37" s="55">
        <v>0</v>
      </c>
      <c r="G37" s="45">
        <f t="shared" si="0"/>
        <v>0</v>
      </c>
      <c r="H37" s="46" t="s">
        <v>7</v>
      </c>
      <c r="I37" s="48">
        <v>6</v>
      </c>
      <c r="J37" s="69">
        <f t="shared" si="1"/>
        <v>0</v>
      </c>
      <c r="K37" s="55">
        <f t="shared" si="2"/>
        <v>0</v>
      </c>
      <c r="L37" s="55">
        <f t="shared" si="3"/>
        <v>0</v>
      </c>
    </row>
    <row r="38" spans="1:12" ht="28.8" x14ac:dyDescent="0.3">
      <c r="A38" s="48">
        <v>663913</v>
      </c>
      <c r="B38" s="49" t="s">
        <v>83</v>
      </c>
      <c r="C38" s="49" t="s">
        <v>10</v>
      </c>
      <c r="D38" s="49" t="s">
        <v>84</v>
      </c>
      <c r="E38" s="49" t="s">
        <v>45</v>
      </c>
      <c r="F38" s="55">
        <v>0</v>
      </c>
      <c r="G38" s="45">
        <f t="shared" si="0"/>
        <v>0</v>
      </c>
      <c r="H38" s="46" t="s">
        <v>7</v>
      </c>
      <c r="I38" s="48">
        <v>6</v>
      </c>
      <c r="J38" s="69">
        <f t="shared" si="1"/>
        <v>0</v>
      </c>
      <c r="K38" s="55">
        <f t="shared" si="2"/>
        <v>0</v>
      </c>
      <c r="L38" s="55">
        <f t="shared" si="3"/>
        <v>0</v>
      </c>
    </row>
    <row r="39" spans="1:12" ht="28.8" x14ac:dyDescent="0.3">
      <c r="A39" s="48">
        <v>675311</v>
      </c>
      <c r="B39" s="49" t="s">
        <v>85</v>
      </c>
      <c r="C39" s="49" t="s">
        <v>86</v>
      </c>
      <c r="D39" s="49" t="s">
        <v>87</v>
      </c>
      <c r="E39" s="49" t="s">
        <v>45</v>
      </c>
      <c r="F39" s="55">
        <v>0</v>
      </c>
      <c r="G39" s="45">
        <f t="shared" si="0"/>
        <v>0</v>
      </c>
      <c r="H39" s="46" t="s">
        <v>7</v>
      </c>
      <c r="I39" s="48">
        <v>4</v>
      </c>
      <c r="J39" s="69">
        <f t="shared" si="1"/>
        <v>0</v>
      </c>
      <c r="K39" s="55">
        <f t="shared" si="2"/>
        <v>0</v>
      </c>
      <c r="L39" s="55">
        <f t="shared" si="3"/>
        <v>0</v>
      </c>
    </row>
    <row r="40" spans="1:12" ht="28.8" x14ac:dyDescent="0.3">
      <c r="A40" s="48">
        <v>664805</v>
      </c>
      <c r="B40" s="49" t="s">
        <v>88</v>
      </c>
      <c r="C40" s="49" t="s">
        <v>31</v>
      </c>
      <c r="D40" s="49" t="s">
        <v>89</v>
      </c>
      <c r="E40" s="49" t="s">
        <v>45</v>
      </c>
      <c r="F40" s="55">
        <v>0</v>
      </c>
      <c r="G40" s="45">
        <f t="shared" si="0"/>
        <v>0</v>
      </c>
      <c r="H40" s="46" t="s">
        <v>7</v>
      </c>
      <c r="I40" s="48">
        <v>14</v>
      </c>
      <c r="J40" s="69">
        <f t="shared" si="1"/>
        <v>0</v>
      </c>
      <c r="K40" s="55">
        <f t="shared" si="2"/>
        <v>0</v>
      </c>
      <c r="L40" s="55">
        <f t="shared" si="3"/>
        <v>0</v>
      </c>
    </row>
    <row r="41" spans="1:12" ht="28.8" x14ac:dyDescent="0.3">
      <c r="A41" s="48">
        <v>652932</v>
      </c>
      <c r="B41" s="49" t="s">
        <v>90</v>
      </c>
      <c r="C41" s="49" t="s">
        <v>91</v>
      </c>
      <c r="D41" s="49" t="s">
        <v>92</v>
      </c>
      <c r="E41" s="49" t="s">
        <v>45</v>
      </c>
      <c r="F41" s="55">
        <v>0</v>
      </c>
      <c r="G41" s="45">
        <f t="shared" si="0"/>
        <v>0</v>
      </c>
      <c r="H41" s="46" t="s">
        <v>7</v>
      </c>
      <c r="I41" s="48">
        <v>33</v>
      </c>
      <c r="J41" s="69">
        <f t="shared" si="1"/>
        <v>0</v>
      </c>
      <c r="K41" s="55">
        <f t="shared" si="2"/>
        <v>0</v>
      </c>
      <c r="L41" s="55">
        <f t="shared" si="3"/>
        <v>0</v>
      </c>
    </row>
    <row r="42" spans="1:12" ht="28.8" x14ac:dyDescent="0.3">
      <c r="A42" s="48">
        <v>659457</v>
      </c>
      <c r="B42" s="49" t="s">
        <v>93</v>
      </c>
      <c r="C42" s="49" t="s">
        <v>94</v>
      </c>
      <c r="D42" s="49" t="s">
        <v>95</v>
      </c>
      <c r="E42" s="49" t="s">
        <v>45</v>
      </c>
      <c r="F42" s="55">
        <v>0</v>
      </c>
      <c r="G42" s="45">
        <f t="shared" si="0"/>
        <v>0</v>
      </c>
      <c r="H42" s="46" t="s">
        <v>7</v>
      </c>
      <c r="I42" s="48">
        <v>3</v>
      </c>
      <c r="J42" s="69">
        <f t="shared" si="1"/>
        <v>0</v>
      </c>
      <c r="K42" s="55">
        <f t="shared" si="2"/>
        <v>0</v>
      </c>
      <c r="L42" s="55">
        <f t="shared" si="3"/>
        <v>0</v>
      </c>
    </row>
    <row r="43" spans="1:12" ht="28.8" x14ac:dyDescent="0.3">
      <c r="A43" s="48">
        <v>1033598</v>
      </c>
      <c r="B43" s="49" t="s">
        <v>96</v>
      </c>
      <c r="C43" s="49" t="s">
        <v>32</v>
      </c>
      <c r="D43" s="49" t="s">
        <v>164</v>
      </c>
      <c r="E43" s="49" t="s">
        <v>45</v>
      </c>
      <c r="F43" s="55">
        <v>0</v>
      </c>
      <c r="G43" s="45">
        <f t="shared" si="0"/>
        <v>0</v>
      </c>
      <c r="H43" s="46" t="s">
        <v>7</v>
      </c>
      <c r="I43" s="48">
        <v>24</v>
      </c>
      <c r="J43" s="69">
        <f t="shared" si="1"/>
        <v>0</v>
      </c>
      <c r="K43" s="55">
        <f t="shared" si="2"/>
        <v>0</v>
      </c>
      <c r="L43" s="55">
        <f t="shared" si="3"/>
        <v>0</v>
      </c>
    </row>
    <row r="44" spans="1:12" ht="28.8" x14ac:dyDescent="0.3">
      <c r="A44" s="48">
        <v>1047244</v>
      </c>
      <c r="B44" s="49" t="s">
        <v>97</v>
      </c>
      <c r="C44" s="49" t="s">
        <v>185</v>
      </c>
      <c r="D44" s="49" t="s">
        <v>165</v>
      </c>
      <c r="E44" s="49" t="s">
        <v>45</v>
      </c>
      <c r="F44" s="55">
        <v>0</v>
      </c>
      <c r="G44" s="45">
        <f t="shared" si="0"/>
        <v>0</v>
      </c>
      <c r="H44" s="46" t="s">
        <v>7</v>
      </c>
      <c r="I44" s="48">
        <v>9</v>
      </c>
      <c r="J44" s="69">
        <f t="shared" si="1"/>
        <v>0</v>
      </c>
      <c r="K44" s="55">
        <f t="shared" si="2"/>
        <v>0</v>
      </c>
      <c r="L44" s="55">
        <f t="shared" si="3"/>
        <v>0</v>
      </c>
    </row>
    <row r="45" spans="1:12" ht="28.8" x14ac:dyDescent="0.3">
      <c r="A45" s="48">
        <v>666654</v>
      </c>
      <c r="B45" s="49" t="s">
        <v>98</v>
      </c>
      <c r="C45" s="49" t="s">
        <v>99</v>
      </c>
      <c r="D45" s="49" t="s">
        <v>100</v>
      </c>
      <c r="E45" s="49" t="s">
        <v>45</v>
      </c>
      <c r="F45" s="55">
        <v>0</v>
      </c>
      <c r="G45" s="45">
        <f t="shared" si="0"/>
        <v>0</v>
      </c>
      <c r="H45" s="46" t="s">
        <v>7</v>
      </c>
      <c r="I45" s="48">
        <v>5</v>
      </c>
      <c r="J45" s="69">
        <f t="shared" si="1"/>
        <v>0</v>
      </c>
      <c r="K45" s="55">
        <f t="shared" si="2"/>
        <v>0</v>
      </c>
      <c r="L45" s="55">
        <f t="shared" si="3"/>
        <v>0</v>
      </c>
    </row>
    <row r="46" spans="1:12" ht="28.8" x14ac:dyDescent="0.3">
      <c r="A46" s="48">
        <v>668357</v>
      </c>
      <c r="B46" s="49" t="s">
        <v>101</v>
      </c>
      <c r="C46" s="49" t="s">
        <v>102</v>
      </c>
      <c r="D46" s="49" t="s">
        <v>103</v>
      </c>
      <c r="E46" s="49" t="s">
        <v>45</v>
      </c>
      <c r="F46" s="55">
        <v>0</v>
      </c>
      <c r="G46" s="45">
        <f t="shared" si="0"/>
        <v>0</v>
      </c>
      <c r="H46" s="46" t="s">
        <v>7</v>
      </c>
      <c r="I46" s="48">
        <v>24</v>
      </c>
      <c r="J46" s="69">
        <f t="shared" si="1"/>
        <v>0</v>
      </c>
      <c r="K46" s="55">
        <f t="shared" si="2"/>
        <v>0</v>
      </c>
      <c r="L46" s="55">
        <f t="shared" si="3"/>
        <v>0</v>
      </c>
    </row>
    <row r="47" spans="1:12" ht="28.8" x14ac:dyDescent="0.3">
      <c r="A47" s="48">
        <v>689210</v>
      </c>
      <c r="B47" s="49" t="s">
        <v>104</v>
      </c>
      <c r="C47" s="49" t="s">
        <v>31</v>
      </c>
      <c r="D47" s="49" t="s">
        <v>105</v>
      </c>
      <c r="E47" s="49" t="s">
        <v>45</v>
      </c>
      <c r="F47" s="55">
        <v>0</v>
      </c>
      <c r="G47" s="45">
        <f t="shared" si="0"/>
        <v>0</v>
      </c>
      <c r="H47" s="46" t="s">
        <v>7</v>
      </c>
      <c r="I47" s="48">
        <v>3</v>
      </c>
      <c r="J47" s="69">
        <f t="shared" si="1"/>
        <v>0</v>
      </c>
      <c r="K47" s="55">
        <f t="shared" si="2"/>
        <v>0</v>
      </c>
      <c r="L47" s="55">
        <f t="shared" si="3"/>
        <v>0</v>
      </c>
    </row>
    <row r="48" spans="1:12" ht="28.8" x14ac:dyDescent="0.3">
      <c r="A48" s="48">
        <v>690981</v>
      </c>
      <c r="B48" s="49" t="s">
        <v>106</v>
      </c>
      <c r="C48" s="49" t="s">
        <v>86</v>
      </c>
      <c r="D48" s="49" t="s">
        <v>107</v>
      </c>
      <c r="E48" s="49" t="s">
        <v>45</v>
      </c>
      <c r="F48" s="55">
        <v>0</v>
      </c>
      <c r="G48" s="45">
        <f t="shared" si="0"/>
        <v>0</v>
      </c>
      <c r="H48" s="46" t="s">
        <v>7</v>
      </c>
      <c r="I48" s="48">
        <v>2</v>
      </c>
      <c r="J48" s="69">
        <f t="shared" si="1"/>
        <v>0</v>
      </c>
      <c r="K48" s="55">
        <f t="shared" si="2"/>
        <v>0</v>
      </c>
      <c r="L48" s="55">
        <f t="shared" si="3"/>
        <v>0</v>
      </c>
    </row>
    <row r="49" spans="1:12" ht="28.8" x14ac:dyDescent="0.3">
      <c r="A49" s="48">
        <v>697188</v>
      </c>
      <c r="B49" s="49" t="s">
        <v>108</v>
      </c>
      <c r="C49" s="49" t="s">
        <v>109</v>
      </c>
      <c r="D49" s="49" t="s">
        <v>110</v>
      </c>
      <c r="E49" s="49" t="s">
        <v>45</v>
      </c>
      <c r="F49" s="55">
        <v>0</v>
      </c>
      <c r="G49" s="45">
        <f t="shared" si="0"/>
        <v>0</v>
      </c>
      <c r="H49" s="46" t="s">
        <v>7</v>
      </c>
      <c r="I49" s="48">
        <v>1</v>
      </c>
      <c r="J49" s="69">
        <f t="shared" si="1"/>
        <v>0</v>
      </c>
      <c r="K49" s="55">
        <f t="shared" si="2"/>
        <v>0</v>
      </c>
      <c r="L49" s="55">
        <f t="shared" si="3"/>
        <v>0</v>
      </c>
    </row>
    <row r="50" spans="1:12" ht="28.8" x14ac:dyDescent="0.3">
      <c r="A50" s="48">
        <v>696466</v>
      </c>
      <c r="B50" s="49" t="s">
        <v>111</v>
      </c>
      <c r="C50" s="49" t="s">
        <v>32</v>
      </c>
      <c r="D50" s="49" t="s">
        <v>112</v>
      </c>
      <c r="E50" s="49" t="s">
        <v>45</v>
      </c>
      <c r="F50" s="55">
        <v>0</v>
      </c>
      <c r="G50" s="45">
        <f t="shared" si="0"/>
        <v>0</v>
      </c>
      <c r="H50" s="46" t="s">
        <v>7</v>
      </c>
      <c r="I50" s="48">
        <v>7</v>
      </c>
      <c r="J50" s="69">
        <f t="shared" si="1"/>
        <v>0</v>
      </c>
      <c r="K50" s="55">
        <f t="shared" si="2"/>
        <v>0</v>
      </c>
      <c r="L50" s="55">
        <f t="shared" si="3"/>
        <v>0</v>
      </c>
    </row>
    <row r="51" spans="1:12" ht="28.8" x14ac:dyDescent="0.3">
      <c r="A51" s="48">
        <v>702686</v>
      </c>
      <c r="B51" s="49" t="s">
        <v>113</v>
      </c>
      <c r="C51" s="49" t="s">
        <v>32</v>
      </c>
      <c r="D51" s="49" t="s">
        <v>112</v>
      </c>
      <c r="E51" s="49" t="s">
        <v>45</v>
      </c>
      <c r="F51" s="55">
        <v>0</v>
      </c>
      <c r="G51" s="45">
        <f t="shared" si="0"/>
        <v>0</v>
      </c>
      <c r="H51" s="46" t="s">
        <v>7</v>
      </c>
      <c r="I51" s="48">
        <v>1</v>
      </c>
      <c r="J51" s="69">
        <f t="shared" si="1"/>
        <v>0</v>
      </c>
      <c r="K51" s="55">
        <f t="shared" si="2"/>
        <v>0</v>
      </c>
      <c r="L51" s="55">
        <f t="shared" si="3"/>
        <v>0</v>
      </c>
    </row>
    <row r="52" spans="1:12" ht="28.8" x14ac:dyDescent="0.3">
      <c r="A52" s="48">
        <v>694803</v>
      </c>
      <c r="B52" s="49" t="s">
        <v>114</v>
      </c>
      <c r="C52" s="49" t="s">
        <v>115</v>
      </c>
      <c r="D52" s="49" t="s">
        <v>116</v>
      </c>
      <c r="E52" s="49" t="s">
        <v>45</v>
      </c>
      <c r="F52" s="55">
        <v>0</v>
      </c>
      <c r="G52" s="45">
        <f t="shared" si="0"/>
        <v>0</v>
      </c>
      <c r="H52" s="46" t="s">
        <v>7</v>
      </c>
      <c r="I52" s="48">
        <v>8</v>
      </c>
      <c r="J52" s="69">
        <f t="shared" si="1"/>
        <v>0</v>
      </c>
      <c r="K52" s="55">
        <f t="shared" si="2"/>
        <v>0</v>
      </c>
      <c r="L52" s="55">
        <f t="shared" si="3"/>
        <v>0</v>
      </c>
    </row>
    <row r="53" spans="1:12" ht="28.8" x14ac:dyDescent="0.3">
      <c r="A53" s="48">
        <v>733907</v>
      </c>
      <c r="B53" s="49" t="s">
        <v>117</v>
      </c>
      <c r="C53" s="49" t="s">
        <v>118</v>
      </c>
      <c r="D53" s="49" t="s">
        <v>119</v>
      </c>
      <c r="E53" s="49" t="s">
        <v>45</v>
      </c>
      <c r="F53" s="55">
        <v>0</v>
      </c>
      <c r="G53" s="45">
        <f t="shared" si="0"/>
        <v>0</v>
      </c>
      <c r="H53" s="46" t="s">
        <v>7</v>
      </c>
      <c r="I53" s="48">
        <v>27</v>
      </c>
      <c r="J53" s="69">
        <f t="shared" si="1"/>
        <v>0</v>
      </c>
      <c r="K53" s="55">
        <f t="shared" si="2"/>
        <v>0</v>
      </c>
      <c r="L53" s="55">
        <f t="shared" si="3"/>
        <v>0</v>
      </c>
    </row>
    <row r="54" spans="1:12" ht="28.8" x14ac:dyDescent="0.3">
      <c r="A54" s="48">
        <v>725307</v>
      </c>
      <c r="B54" s="49" t="s">
        <v>120</v>
      </c>
      <c r="C54" s="49" t="s">
        <v>121</v>
      </c>
      <c r="D54" s="49" t="s">
        <v>119</v>
      </c>
      <c r="E54" s="49" t="s">
        <v>45</v>
      </c>
      <c r="F54" s="55">
        <v>0</v>
      </c>
      <c r="G54" s="45">
        <f t="shared" si="0"/>
        <v>0</v>
      </c>
      <c r="H54" s="46" t="s">
        <v>7</v>
      </c>
      <c r="I54" s="48">
        <v>25</v>
      </c>
      <c r="J54" s="69">
        <f t="shared" si="1"/>
        <v>0</v>
      </c>
      <c r="K54" s="55">
        <f t="shared" si="2"/>
        <v>0</v>
      </c>
      <c r="L54" s="55">
        <f t="shared" si="3"/>
        <v>0</v>
      </c>
    </row>
    <row r="55" spans="1:12" ht="28.8" x14ac:dyDescent="0.3">
      <c r="A55" s="48">
        <v>729232</v>
      </c>
      <c r="B55" s="49" t="s">
        <v>23</v>
      </c>
      <c r="C55" s="49" t="s">
        <v>122</v>
      </c>
      <c r="D55" s="49" t="s">
        <v>123</v>
      </c>
      <c r="E55" s="49" t="s">
        <v>45</v>
      </c>
      <c r="F55" s="55">
        <v>0</v>
      </c>
      <c r="G55" s="45">
        <f t="shared" si="0"/>
        <v>0</v>
      </c>
      <c r="H55" s="46" t="s">
        <v>7</v>
      </c>
      <c r="I55" s="48">
        <v>103</v>
      </c>
      <c r="J55" s="69">
        <f t="shared" si="1"/>
        <v>0</v>
      </c>
      <c r="K55" s="55">
        <f t="shared" si="2"/>
        <v>0</v>
      </c>
      <c r="L55" s="55">
        <f t="shared" si="3"/>
        <v>0</v>
      </c>
    </row>
    <row r="56" spans="1:12" ht="28.8" x14ac:dyDescent="0.3">
      <c r="A56" s="48">
        <v>726816</v>
      </c>
      <c r="B56" s="49" t="s">
        <v>24</v>
      </c>
      <c r="C56" s="49" t="s">
        <v>124</v>
      </c>
      <c r="D56" s="49" t="s">
        <v>125</v>
      </c>
      <c r="E56" s="49" t="s">
        <v>45</v>
      </c>
      <c r="F56" s="55">
        <v>0</v>
      </c>
      <c r="G56" s="45">
        <f t="shared" si="0"/>
        <v>0</v>
      </c>
      <c r="H56" s="46" t="s">
        <v>7</v>
      </c>
      <c r="I56" s="48">
        <v>63</v>
      </c>
      <c r="J56" s="69">
        <f t="shared" si="1"/>
        <v>0</v>
      </c>
      <c r="K56" s="55">
        <f t="shared" si="2"/>
        <v>0</v>
      </c>
      <c r="L56" s="55">
        <f t="shared" si="3"/>
        <v>0</v>
      </c>
    </row>
    <row r="57" spans="1:12" ht="28.8" x14ac:dyDescent="0.3">
      <c r="A57" s="48">
        <v>756122</v>
      </c>
      <c r="B57" s="49" t="s">
        <v>126</v>
      </c>
      <c r="C57" s="49" t="s">
        <v>127</v>
      </c>
      <c r="D57" s="49" t="s">
        <v>125</v>
      </c>
      <c r="E57" s="49" t="s">
        <v>45</v>
      </c>
      <c r="F57" s="55">
        <v>0</v>
      </c>
      <c r="G57" s="45">
        <f t="shared" si="0"/>
        <v>0</v>
      </c>
      <c r="H57" s="46" t="s">
        <v>7</v>
      </c>
      <c r="I57" s="48">
        <v>2</v>
      </c>
      <c r="J57" s="69">
        <f t="shared" si="1"/>
        <v>0</v>
      </c>
      <c r="K57" s="55">
        <f t="shared" si="2"/>
        <v>0</v>
      </c>
      <c r="L57" s="55">
        <f t="shared" si="3"/>
        <v>0</v>
      </c>
    </row>
    <row r="58" spans="1:12" ht="28.8" x14ac:dyDescent="0.3">
      <c r="A58" s="48">
        <v>798381</v>
      </c>
      <c r="B58" s="49" t="s">
        <v>25</v>
      </c>
      <c r="C58" s="49" t="s">
        <v>128</v>
      </c>
      <c r="D58" s="49" t="s">
        <v>129</v>
      </c>
      <c r="E58" s="49" t="s">
        <v>45</v>
      </c>
      <c r="F58" s="55">
        <v>0</v>
      </c>
      <c r="G58" s="45">
        <f t="shared" si="0"/>
        <v>0</v>
      </c>
      <c r="H58" s="46" t="s">
        <v>7</v>
      </c>
      <c r="I58" s="48">
        <v>6</v>
      </c>
      <c r="J58" s="69">
        <f t="shared" si="1"/>
        <v>0</v>
      </c>
      <c r="K58" s="55">
        <f t="shared" si="2"/>
        <v>0</v>
      </c>
      <c r="L58" s="55">
        <f t="shared" si="3"/>
        <v>0</v>
      </c>
    </row>
    <row r="59" spans="1:12" ht="28.8" x14ac:dyDescent="0.3">
      <c r="A59" s="48">
        <v>1177548</v>
      </c>
      <c r="B59" s="49" t="s">
        <v>186</v>
      </c>
      <c r="C59" s="49" t="s">
        <v>187</v>
      </c>
      <c r="D59" s="49" t="s">
        <v>123</v>
      </c>
      <c r="E59" s="49" t="s">
        <v>45</v>
      </c>
      <c r="F59" s="55">
        <v>0</v>
      </c>
      <c r="G59" s="45">
        <f t="shared" si="0"/>
        <v>0</v>
      </c>
      <c r="H59" s="46" t="s">
        <v>7</v>
      </c>
      <c r="I59" s="48">
        <v>1</v>
      </c>
      <c r="J59" s="69">
        <f t="shared" si="1"/>
        <v>0</v>
      </c>
      <c r="K59" s="55">
        <f t="shared" si="2"/>
        <v>0</v>
      </c>
      <c r="L59" s="55">
        <f t="shared" si="3"/>
        <v>0</v>
      </c>
    </row>
    <row r="60" spans="1:12" ht="28.8" x14ac:dyDescent="0.3">
      <c r="A60" s="48">
        <v>983920</v>
      </c>
      <c r="B60" s="49" t="s">
        <v>130</v>
      </c>
      <c r="C60" s="49" t="s">
        <v>118</v>
      </c>
      <c r="D60" s="49" t="s">
        <v>119</v>
      </c>
      <c r="E60" s="49" t="s">
        <v>45</v>
      </c>
      <c r="F60" s="55">
        <v>0</v>
      </c>
      <c r="G60" s="45">
        <f t="shared" si="0"/>
        <v>0</v>
      </c>
      <c r="H60" s="46" t="s">
        <v>7</v>
      </c>
      <c r="I60" s="48">
        <v>2</v>
      </c>
      <c r="J60" s="69">
        <f t="shared" si="1"/>
        <v>0</v>
      </c>
      <c r="K60" s="55">
        <f t="shared" si="2"/>
        <v>0</v>
      </c>
      <c r="L60" s="55">
        <f t="shared" si="3"/>
        <v>0</v>
      </c>
    </row>
    <row r="61" spans="1:12" ht="28.8" x14ac:dyDescent="0.3">
      <c r="A61" s="48">
        <v>983951</v>
      </c>
      <c r="B61" s="49" t="s">
        <v>26</v>
      </c>
      <c r="C61" s="49" t="s">
        <v>122</v>
      </c>
      <c r="D61" s="49" t="s">
        <v>123</v>
      </c>
      <c r="E61" s="49" t="s">
        <v>45</v>
      </c>
      <c r="F61" s="55">
        <v>0</v>
      </c>
      <c r="G61" s="45">
        <f t="shared" si="0"/>
        <v>0</v>
      </c>
      <c r="H61" s="46" t="s">
        <v>7</v>
      </c>
      <c r="I61" s="48">
        <v>4</v>
      </c>
      <c r="J61" s="69">
        <f t="shared" si="1"/>
        <v>0</v>
      </c>
      <c r="K61" s="55">
        <f t="shared" si="2"/>
        <v>0</v>
      </c>
      <c r="L61" s="55">
        <f t="shared" si="3"/>
        <v>0</v>
      </c>
    </row>
    <row r="62" spans="1:12" ht="28.8" x14ac:dyDescent="0.3">
      <c r="A62" s="48">
        <v>983941</v>
      </c>
      <c r="B62" s="49" t="s">
        <v>27</v>
      </c>
      <c r="C62" s="49" t="s">
        <v>124</v>
      </c>
      <c r="D62" s="49" t="s">
        <v>125</v>
      </c>
      <c r="E62" s="49" t="s">
        <v>45</v>
      </c>
      <c r="F62" s="55">
        <v>0</v>
      </c>
      <c r="G62" s="45">
        <f t="shared" si="0"/>
        <v>0</v>
      </c>
      <c r="H62" s="46" t="s">
        <v>7</v>
      </c>
      <c r="I62" s="48">
        <v>3</v>
      </c>
      <c r="J62" s="69">
        <f t="shared" si="1"/>
        <v>0</v>
      </c>
      <c r="K62" s="55">
        <f t="shared" si="2"/>
        <v>0</v>
      </c>
      <c r="L62" s="55">
        <f t="shared" si="3"/>
        <v>0</v>
      </c>
    </row>
    <row r="63" spans="1:12" ht="28.8" x14ac:dyDescent="0.3">
      <c r="A63" s="48">
        <v>746826</v>
      </c>
      <c r="B63" s="49" t="s">
        <v>28</v>
      </c>
      <c r="C63" s="49" t="s">
        <v>131</v>
      </c>
      <c r="D63" s="49" t="s">
        <v>132</v>
      </c>
      <c r="E63" s="49" t="s">
        <v>45</v>
      </c>
      <c r="F63" s="55">
        <v>0</v>
      </c>
      <c r="G63" s="45">
        <f t="shared" si="0"/>
        <v>0</v>
      </c>
      <c r="H63" s="46" t="s">
        <v>7</v>
      </c>
      <c r="I63" s="48">
        <v>67</v>
      </c>
      <c r="J63" s="69">
        <f t="shared" si="1"/>
        <v>0</v>
      </c>
      <c r="K63" s="55">
        <f t="shared" si="2"/>
        <v>0</v>
      </c>
      <c r="L63" s="55">
        <f t="shared" si="3"/>
        <v>0</v>
      </c>
    </row>
    <row r="64" spans="1:12" ht="28.8" x14ac:dyDescent="0.3">
      <c r="A64" s="48">
        <v>774519</v>
      </c>
      <c r="B64" s="49" t="s">
        <v>133</v>
      </c>
      <c r="C64" s="49" t="s">
        <v>134</v>
      </c>
      <c r="D64" s="49" t="s">
        <v>199</v>
      </c>
      <c r="E64" s="49" t="s">
        <v>45</v>
      </c>
      <c r="F64" s="55">
        <v>0</v>
      </c>
      <c r="G64" s="45">
        <f t="shared" si="0"/>
        <v>0</v>
      </c>
      <c r="H64" s="46" t="s">
        <v>7</v>
      </c>
      <c r="I64" s="48">
        <v>67</v>
      </c>
      <c r="J64" s="69">
        <f t="shared" si="1"/>
        <v>0</v>
      </c>
      <c r="K64" s="55">
        <f t="shared" si="2"/>
        <v>0</v>
      </c>
      <c r="L64" s="55">
        <f t="shared" si="3"/>
        <v>0</v>
      </c>
    </row>
    <row r="65" spans="1:12" ht="28.8" x14ac:dyDescent="0.3">
      <c r="A65" s="48">
        <v>934843</v>
      </c>
      <c r="B65" s="49" t="s">
        <v>135</v>
      </c>
      <c r="C65" s="49" t="s">
        <v>202</v>
      </c>
      <c r="D65" s="49" t="s">
        <v>166</v>
      </c>
      <c r="E65" s="49" t="s">
        <v>45</v>
      </c>
      <c r="F65" s="55">
        <v>0</v>
      </c>
      <c r="G65" s="45">
        <f t="shared" si="0"/>
        <v>0</v>
      </c>
      <c r="H65" s="46" t="s">
        <v>7</v>
      </c>
      <c r="I65" s="48">
        <v>29</v>
      </c>
      <c r="J65" s="69">
        <f t="shared" si="1"/>
        <v>0</v>
      </c>
      <c r="K65" s="55">
        <f t="shared" si="2"/>
        <v>0</v>
      </c>
      <c r="L65" s="55">
        <f t="shared" si="3"/>
        <v>0</v>
      </c>
    </row>
    <row r="66" spans="1:12" ht="28.8" x14ac:dyDescent="0.3">
      <c r="A66" s="48">
        <v>983977</v>
      </c>
      <c r="B66" s="49" t="s">
        <v>136</v>
      </c>
      <c r="C66" s="49" t="s">
        <v>134</v>
      </c>
      <c r="D66" s="49" t="s">
        <v>199</v>
      </c>
      <c r="E66" s="49" t="s">
        <v>45</v>
      </c>
      <c r="F66" s="55">
        <v>0</v>
      </c>
      <c r="G66" s="45">
        <f t="shared" si="0"/>
        <v>0</v>
      </c>
      <c r="H66" s="46" t="s">
        <v>7</v>
      </c>
      <c r="I66" s="48">
        <v>2</v>
      </c>
      <c r="J66" s="69">
        <f t="shared" si="1"/>
        <v>0</v>
      </c>
      <c r="K66" s="55">
        <f t="shared" si="2"/>
        <v>0</v>
      </c>
      <c r="L66" s="55">
        <f t="shared" si="3"/>
        <v>0</v>
      </c>
    </row>
    <row r="67" spans="1:12" ht="28.8" x14ac:dyDescent="0.3">
      <c r="A67" s="48">
        <v>984132</v>
      </c>
      <c r="B67" s="49" t="s">
        <v>137</v>
      </c>
      <c r="C67" s="49" t="s">
        <v>131</v>
      </c>
      <c r="D67" s="49" t="s">
        <v>132</v>
      </c>
      <c r="E67" s="49" t="s">
        <v>45</v>
      </c>
      <c r="F67" s="55">
        <v>0</v>
      </c>
      <c r="G67" s="45">
        <f t="shared" si="0"/>
        <v>0</v>
      </c>
      <c r="H67" s="46" t="s">
        <v>7</v>
      </c>
      <c r="I67" s="48">
        <v>2</v>
      </c>
      <c r="J67" s="69">
        <f t="shared" si="1"/>
        <v>0</v>
      </c>
      <c r="K67" s="55">
        <f t="shared" si="2"/>
        <v>0</v>
      </c>
      <c r="L67" s="55">
        <f t="shared" si="3"/>
        <v>0</v>
      </c>
    </row>
    <row r="68" spans="1:12" ht="28.8" x14ac:dyDescent="0.3">
      <c r="A68" s="48">
        <v>1178286</v>
      </c>
      <c r="B68" s="49" t="s">
        <v>188</v>
      </c>
      <c r="C68" s="49" t="s">
        <v>201</v>
      </c>
      <c r="D68" s="49" t="s">
        <v>166</v>
      </c>
      <c r="E68" s="49" t="s">
        <v>45</v>
      </c>
      <c r="F68" s="55">
        <v>0</v>
      </c>
      <c r="G68" s="45">
        <f t="shared" si="0"/>
        <v>0</v>
      </c>
      <c r="H68" s="46" t="s">
        <v>7</v>
      </c>
      <c r="I68" s="48">
        <v>1</v>
      </c>
      <c r="J68" s="69">
        <f t="shared" si="1"/>
        <v>0</v>
      </c>
      <c r="K68" s="55">
        <f t="shared" si="2"/>
        <v>0</v>
      </c>
      <c r="L68" s="55">
        <f t="shared" si="3"/>
        <v>0</v>
      </c>
    </row>
    <row r="69" spans="1:12" ht="28.8" x14ac:dyDescent="0.3">
      <c r="A69" s="48">
        <v>1180764</v>
      </c>
      <c r="B69" s="49" t="s">
        <v>189</v>
      </c>
      <c r="C69" s="49" t="s">
        <v>190</v>
      </c>
      <c r="D69" s="49" t="s">
        <v>129</v>
      </c>
      <c r="E69" s="49" t="s">
        <v>45</v>
      </c>
      <c r="F69" s="55">
        <v>0</v>
      </c>
      <c r="G69" s="45">
        <f t="shared" si="0"/>
        <v>0</v>
      </c>
      <c r="H69" s="46" t="s">
        <v>7</v>
      </c>
      <c r="I69" s="48">
        <v>5</v>
      </c>
      <c r="J69" s="69">
        <f t="shared" si="1"/>
        <v>0</v>
      </c>
      <c r="K69" s="55">
        <f t="shared" si="2"/>
        <v>0</v>
      </c>
      <c r="L69" s="55">
        <f t="shared" si="3"/>
        <v>0</v>
      </c>
    </row>
    <row r="70" spans="1:12" ht="28.8" x14ac:dyDescent="0.3">
      <c r="A70" s="48">
        <v>1179068</v>
      </c>
      <c r="B70" s="49" t="s">
        <v>191</v>
      </c>
      <c r="C70" s="49" t="s">
        <v>192</v>
      </c>
      <c r="D70" s="49" t="s">
        <v>44</v>
      </c>
      <c r="E70" s="49" t="s">
        <v>45</v>
      </c>
      <c r="F70" s="55">
        <v>0</v>
      </c>
      <c r="G70" s="45">
        <f t="shared" ref="G70:G75" si="4">F70+(F70*0.21)</f>
        <v>0</v>
      </c>
      <c r="H70" s="46" t="s">
        <v>7</v>
      </c>
      <c r="I70" s="48">
        <v>1</v>
      </c>
      <c r="J70" s="69">
        <f t="shared" ref="J70:J75" si="5">F70*I70</f>
        <v>0</v>
      </c>
      <c r="K70" s="55">
        <f t="shared" ref="K70:K75" si="6">J70*0.21</f>
        <v>0</v>
      </c>
      <c r="L70" s="55">
        <f t="shared" ref="L70:L75" si="7">J70+K70</f>
        <v>0</v>
      </c>
    </row>
    <row r="71" spans="1:12" ht="28.8" x14ac:dyDescent="0.3">
      <c r="A71" s="48">
        <v>1066054</v>
      </c>
      <c r="B71" s="49" t="s">
        <v>29</v>
      </c>
      <c r="C71" s="49" t="s">
        <v>193</v>
      </c>
      <c r="D71" s="49" t="s">
        <v>167</v>
      </c>
      <c r="E71" s="49" t="s">
        <v>45</v>
      </c>
      <c r="F71" s="55">
        <v>0</v>
      </c>
      <c r="G71" s="45">
        <f t="shared" si="4"/>
        <v>0</v>
      </c>
      <c r="H71" s="46" t="s">
        <v>7</v>
      </c>
      <c r="I71" s="48">
        <v>43</v>
      </c>
      <c r="J71" s="69">
        <f t="shared" si="5"/>
        <v>0</v>
      </c>
      <c r="K71" s="55">
        <f t="shared" si="6"/>
        <v>0</v>
      </c>
      <c r="L71" s="55">
        <f t="shared" si="7"/>
        <v>0</v>
      </c>
    </row>
    <row r="72" spans="1:12" ht="28.8" x14ac:dyDescent="0.3">
      <c r="A72" s="48">
        <v>1068886</v>
      </c>
      <c r="B72" s="49" t="s">
        <v>138</v>
      </c>
      <c r="C72" s="49" t="s">
        <v>194</v>
      </c>
      <c r="D72" s="49" t="s">
        <v>168</v>
      </c>
      <c r="E72" s="49" t="s">
        <v>45</v>
      </c>
      <c r="F72" s="55">
        <v>0</v>
      </c>
      <c r="G72" s="45">
        <f t="shared" si="4"/>
        <v>0</v>
      </c>
      <c r="H72" s="46" t="s">
        <v>7</v>
      </c>
      <c r="I72" s="48">
        <v>1</v>
      </c>
      <c r="J72" s="69">
        <f t="shared" si="5"/>
        <v>0</v>
      </c>
      <c r="K72" s="55">
        <f t="shared" si="6"/>
        <v>0</v>
      </c>
      <c r="L72" s="55">
        <f t="shared" si="7"/>
        <v>0</v>
      </c>
    </row>
    <row r="73" spans="1:12" ht="28.8" x14ac:dyDescent="0.3">
      <c r="A73" s="48">
        <v>1071109</v>
      </c>
      <c r="B73" s="49" t="s">
        <v>195</v>
      </c>
      <c r="C73" s="49" t="s">
        <v>196</v>
      </c>
      <c r="D73" s="49" t="s">
        <v>169</v>
      </c>
      <c r="E73" s="49" t="s">
        <v>45</v>
      </c>
      <c r="F73" s="55">
        <v>0</v>
      </c>
      <c r="G73" s="45">
        <f t="shared" si="4"/>
        <v>0</v>
      </c>
      <c r="H73" s="46" t="s">
        <v>7</v>
      </c>
      <c r="I73" s="48">
        <v>4</v>
      </c>
      <c r="J73" s="69">
        <f t="shared" si="5"/>
        <v>0</v>
      </c>
      <c r="K73" s="55">
        <f t="shared" si="6"/>
        <v>0</v>
      </c>
      <c r="L73" s="55">
        <f t="shared" si="7"/>
        <v>0</v>
      </c>
    </row>
    <row r="74" spans="1:12" ht="28.8" x14ac:dyDescent="0.3">
      <c r="A74" s="48">
        <v>931953</v>
      </c>
      <c r="B74" s="49" t="s">
        <v>139</v>
      </c>
      <c r="C74" s="49" t="s">
        <v>197</v>
      </c>
      <c r="D74" s="49" t="s">
        <v>140</v>
      </c>
      <c r="E74" s="49" t="s">
        <v>45</v>
      </c>
      <c r="F74" s="55">
        <v>0</v>
      </c>
      <c r="G74" s="45">
        <f t="shared" si="4"/>
        <v>0</v>
      </c>
      <c r="H74" s="46" t="s">
        <v>7</v>
      </c>
      <c r="I74" s="48">
        <v>3</v>
      </c>
      <c r="J74" s="69">
        <f t="shared" si="5"/>
        <v>0</v>
      </c>
      <c r="K74" s="55">
        <f t="shared" si="6"/>
        <v>0</v>
      </c>
      <c r="L74" s="55">
        <f t="shared" si="7"/>
        <v>0</v>
      </c>
    </row>
    <row r="75" spans="1:12" ht="28.8" x14ac:dyDescent="0.3">
      <c r="A75" s="48">
        <v>932369</v>
      </c>
      <c r="B75" s="49" t="s">
        <v>141</v>
      </c>
      <c r="C75" s="49" t="s">
        <v>197</v>
      </c>
      <c r="D75" s="49" t="s">
        <v>142</v>
      </c>
      <c r="E75" s="49" t="s">
        <v>45</v>
      </c>
      <c r="F75" s="55">
        <v>0</v>
      </c>
      <c r="G75" s="45">
        <f t="shared" si="4"/>
        <v>0</v>
      </c>
      <c r="H75" s="46" t="s">
        <v>7</v>
      </c>
      <c r="I75" s="48">
        <v>9</v>
      </c>
      <c r="J75" s="69">
        <f t="shared" si="5"/>
        <v>0</v>
      </c>
      <c r="K75" s="55">
        <f t="shared" si="6"/>
        <v>0</v>
      </c>
      <c r="L75" s="55">
        <f t="shared" si="7"/>
        <v>0</v>
      </c>
    </row>
    <row r="76" spans="1:12" ht="18" x14ac:dyDescent="0.3">
      <c r="A76" s="30" t="s">
        <v>204</v>
      </c>
      <c r="B76" s="31"/>
      <c r="C76" s="31"/>
      <c r="D76" s="31"/>
      <c r="E76" s="31"/>
      <c r="F76" s="56"/>
      <c r="G76" s="31"/>
      <c r="H76" s="32"/>
      <c r="I76" s="47">
        <f>SUM(I6:I75)</f>
        <v>1121</v>
      </c>
      <c r="J76" s="70">
        <f>SUM(J6:J75)</f>
        <v>0</v>
      </c>
      <c r="K76" s="71">
        <f>SUM(K6:K75)</f>
        <v>0</v>
      </c>
      <c r="L76" s="70">
        <f>SUM(L6:L75)</f>
        <v>0</v>
      </c>
    </row>
    <row r="77" spans="1:12" x14ac:dyDescent="0.3">
      <c r="A77" s="33"/>
      <c r="B77" s="34"/>
      <c r="C77" s="34"/>
      <c r="D77" s="35"/>
      <c r="E77" s="35"/>
      <c r="F77" s="57"/>
      <c r="G77" s="40"/>
      <c r="H77" s="36"/>
      <c r="J77" s="7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J1" zoomScale="85" zoomScaleNormal="85" workbookViewId="0">
      <selection activeCell="L7" sqref="L7"/>
    </sheetView>
  </sheetViews>
  <sheetFormatPr defaultColWidth="9.109375" defaultRowHeight="14.4" x14ac:dyDescent="0.3"/>
  <cols>
    <col min="1" max="1" width="13.88671875" style="29" customWidth="1"/>
    <col min="2" max="2" width="16.109375" style="29" customWidth="1"/>
    <col min="3" max="3" width="56.44140625" style="29" customWidth="1"/>
    <col min="4" max="5" width="39.109375" style="29" customWidth="1"/>
    <col min="6" max="12" width="18.6640625" style="29" customWidth="1"/>
    <col min="13" max="16384" width="9.109375" style="29"/>
  </cols>
  <sheetData>
    <row r="1" spans="1:12" customFormat="1" ht="23.4" x14ac:dyDescent="0.3">
      <c r="A1" s="20" t="str">
        <f>Rekapitulace!A1</f>
        <v>ÚP ČR KoP Šumperk - rekonstrukce budovy - mobiliář</v>
      </c>
      <c r="B1" s="21"/>
      <c r="C1" s="21"/>
      <c r="D1" s="22"/>
      <c r="E1" s="22"/>
      <c r="F1" s="24"/>
      <c r="G1" s="24"/>
      <c r="H1" s="23"/>
      <c r="I1" s="23"/>
      <c r="J1" s="23"/>
      <c r="K1" s="23"/>
      <c r="L1" s="23"/>
    </row>
    <row r="2" spans="1:12" s="14" customFormat="1" x14ac:dyDescent="0.3">
      <c r="A2" s="10"/>
      <c r="B2" s="10"/>
      <c r="C2" s="10"/>
      <c r="D2" s="11"/>
      <c r="E2" s="11"/>
      <c r="F2" s="13"/>
      <c r="G2" s="13"/>
      <c r="H2" s="12"/>
      <c r="I2" s="12"/>
      <c r="J2" s="12"/>
    </row>
    <row r="3" spans="1:12" s="14" customFormat="1" ht="18" x14ac:dyDescent="0.3">
      <c r="A3" s="15" t="s">
        <v>42</v>
      </c>
      <c r="B3" s="16"/>
      <c r="C3" s="16"/>
      <c r="D3" s="17"/>
      <c r="E3" s="17"/>
      <c r="F3" s="19"/>
      <c r="G3" s="19"/>
      <c r="H3" s="18"/>
      <c r="I3" s="18"/>
      <c r="J3" s="18"/>
      <c r="K3" s="18"/>
      <c r="L3" s="18"/>
    </row>
    <row r="4" spans="1:12" customFormat="1" x14ac:dyDescent="0.3">
      <c r="A4" s="4"/>
      <c r="B4" s="4"/>
      <c r="C4" s="4"/>
      <c r="D4" s="6"/>
      <c r="E4" s="6"/>
      <c r="F4" s="8"/>
      <c r="G4" s="8"/>
    </row>
    <row r="5" spans="1:12" s="37" customFormat="1" ht="43.2" x14ac:dyDescent="0.3">
      <c r="A5" s="42" t="s">
        <v>0</v>
      </c>
      <c r="B5" s="42" t="s">
        <v>2</v>
      </c>
      <c r="C5" s="42" t="s">
        <v>1</v>
      </c>
      <c r="D5" s="43" t="s">
        <v>36</v>
      </c>
      <c r="E5" s="42" t="s">
        <v>3</v>
      </c>
      <c r="F5" s="44" t="s">
        <v>40</v>
      </c>
      <c r="G5" s="44" t="s">
        <v>41</v>
      </c>
      <c r="H5" s="42" t="s">
        <v>4</v>
      </c>
      <c r="I5" s="42" t="s">
        <v>5</v>
      </c>
      <c r="J5" s="9" t="s">
        <v>37</v>
      </c>
      <c r="K5" s="9" t="s">
        <v>35</v>
      </c>
      <c r="L5" s="9" t="s">
        <v>39</v>
      </c>
    </row>
    <row r="6" spans="1:12" ht="28.8" x14ac:dyDescent="0.3">
      <c r="A6" s="48">
        <v>803234</v>
      </c>
      <c r="B6" s="49" t="s">
        <v>43</v>
      </c>
      <c r="C6" s="49" t="s">
        <v>143</v>
      </c>
      <c r="D6" s="49" t="s">
        <v>144</v>
      </c>
      <c r="E6" s="49" t="s">
        <v>45</v>
      </c>
      <c r="F6" s="55">
        <v>0</v>
      </c>
      <c r="G6" s="45">
        <f t="shared" ref="G6:G10" si="0">F6+(F6*0.21)</f>
        <v>0</v>
      </c>
      <c r="H6" s="46" t="s">
        <v>7</v>
      </c>
      <c r="I6" s="48">
        <v>1</v>
      </c>
      <c r="J6" s="69">
        <f t="shared" ref="J6:J10" si="1">F6*I6</f>
        <v>0</v>
      </c>
      <c r="K6" s="55">
        <f t="shared" ref="K6:K10" si="2">J6*0.21</f>
        <v>0</v>
      </c>
      <c r="L6" s="55">
        <f t="shared" ref="L6:L10" si="3">J6+K6</f>
        <v>0</v>
      </c>
    </row>
    <row r="7" spans="1:12" ht="28.8" x14ac:dyDescent="0.3">
      <c r="A7" s="48">
        <v>830462</v>
      </c>
      <c r="B7" s="49" t="s">
        <v>46</v>
      </c>
      <c r="C7" s="49" t="s">
        <v>145</v>
      </c>
      <c r="D7" s="49" t="s">
        <v>146</v>
      </c>
      <c r="E7" s="49" t="s">
        <v>45</v>
      </c>
      <c r="F7" s="55">
        <v>0</v>
      </c>
      <c r="G7" s="45">
        <f t="shared" si="0"/>
        <v>0</v>
      </c>
      <c r="H7" s="46" t="s">
        <v>7</v>
      </c>
      <c r="I7" s="48">
        <v>1</v>
      </c>
      <c r="J7" s="69">
        <f t="shared" si="1"/>
        <v>0</v>
      </c>
      <c r="K7" s="55">
        <f t="shared" si="2"/>
        <v>0</v>
      </c>
      <c r="L7" s="55">
        <f t="shared" si="3"/>
        <v>0</v>
      </c>
    </row>
    <row r="8" spans="1:12" ht="28.8" x14ac:dyDescent="0.3">
      <c r="A8" s="48">
        <v>836654</v>
      </c>
      <c r="B8" s="49" t="s">
        <v>47</v>
      </c>
      <c r="C8" s="49" t="s">
        <v>147</v>
      </c>
      <c r="D8" s="49" t="s">
        <v>148</v>
      </c>
      <c r="E8" s="49" t="s">
        <v>45</v>
      </c>
      <c r="F8" s="55">
        <v>0</v>
      </c>
      <c r="G8" s="45">
        <f t="shared" si="0"/>
        <v>0</v>
      </c>
      <c r="H8" s="46" t="s">
        <v>7</v>
      </c>
      <c r="I8" s="48">
        <v>1</v>
      </c>
      <c r="J8" s="69">
        <f t="shared" si="1"/>
        <v>0</v>
      </c>
      <c r="K8" s="55">
        <f t="shared" si="2"/>
        <v>0</v>
      </c>
      <c r="L8" s="55">
        <f t="shared" si="3"/>
        <v>0</v>
      </c>
    </row>
    <row r="9" spans="1:12" ht="28.8" x14ac:dyDescent="0.3">
      <c r="A9" s="48">
        <v>941644</v>
      </c>
      <c r="B9" s="49" t="s">
        <v>48</v>
      </c>
      <c r="C9" s="49" t="s">
        <v>149</v>
      </c>
      <c r="D9" s="49" t="s">
        <v>200</v>
      </c>
      <c r="E9" s="49" t="s">
        <v>45</v>
      </c>
      <c r="F9" s="55">
        <v>0</v>
      </c>
      <c r="G9" s="45">
        <f t="shared" si="0"/>
        <v>0</v>
      </c>
      <c r="H9" s="46" t="s">
        <v>7</v>
      </c>
      <c r="I9" s="48">
        <v>1</v>
      </c>
      <c r="J9" s="69">
        <f t="shared" si="1"/>
        <v>0</v>
      </c>
      <c r="K9" s="55">
        <f t="shared" si="2"/>
        <v>0</v>
      </c>
      <c r="L9" s="55">
        <f t="shared" si="3"/>
        <v>0</v>
      </c>
    </row>
    <row r="10" spans="1:12" ht="28.8" x14ac:dyDescent="0.3">
      <c r="A10" s="48">
        <v>969668</v>
      </c>
      <c r="B10" s="49" t="s">
        <v>49</v>
      </c>
      <c r="C10" s="49" t="s">
        <v>150</v>
      </c>
      <c r="D10" s="49" t="s">
        <v>151</v>
      </c>
      <c r="E10" s="49" t="s">
        <v>45</v>
      </c>
      <c r="F10" s="55">
        <v>0</v>
      </c>
      <c r="G10" s="45">
        <f t="shared" si="0"/>
        <v>0</v>
      </c>
      <c r="H10" s="46" t="s">
        <v>7</v>
      </c>
      <c r="I10" s="48">
        <v>1</v>
      </c>
      <c r="J10" s="69">
        <f t="shared" si="1"/>
        <v>0</v>
      </c>
      <c r="K10" s="55">
        <f t="shared" si="2"/>
        <v>0</v>
      </c>
      <c r="L10" s="55">
        <f t="shared" si="3"/>
        <v>0</v>
      </c>
    </row>
    <row r="11" spans="1:12" ht="18" x14ac:dyDescent="0.3">
      <c r="A11" s="30" t="s">
        <v>204</v>
      </c>
      <c r="B11" s="31"/>
      <c r="C11" s="31"/>
      <c r="D11" s="31"/>
      <c r="E11" s="31"/>
      <c r="F11" s="56"/>
      <c r="G11" s="31"/>
      <c r="H11" s="32"/>
      <c r="I11" s="47">
        <f>SUM(I6:I10)</f>
        <v>5</v>
      </c>
      <c r="J11" s="70">
        <f>SUM(J6:J10)</f>
        <v>0</v>
      </c>
      <c r="K11" s="71">
        <f>SUM(K6:K10)</f>
        <v>0</v>
      </c>
      <c r="L11" s="70">
        <f>SUM(L6:L10)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Typizovany nabytek</vt:lpstr>
      <vt:lpstr>Atypicke prvky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vladimir.zak</dc:creator>
  <cp:lastModifiedBy>MV</cp:lastModifiedBy>
  <dcterms:created xsi:type="dcterms:W3CDTF">2014-05-13T21:43:33Z</dcterms:created>
  <dcterms:modified xsi:type="dcterms:W3CDTF">2015-02-11T10:05:34Z</dcterms:modified>
</cp:coreProperties>
</file>