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3035" windowHeight="8955"/>
  </bookViews>
  <sheets>
    <sheet name="rozpočet s VV" sheetId="1" r:id="rId1"/>
    <sheet name="elektro" sheetId="2" r:id="rId2"/>
  </sheets>
  <definedNames>
    <definedName name="_xlnm.Print_Titles" localSheetId="1">elektro!$1:$4</definedName>
    <definedName name="_xlnm.Print_Titles" localSheetId="0">'rozpočet s VV'!$1:$9</definedName>
    <definedName name="_xlnm.Print_Area" localSheetId="1">elektro!$A:$F</definedName>
  </definedNames>
  <calcPr calcId="124519" fullCalcOnLoad="1" iterateCount="1"/>
</workbook>
</file>

<file path=xl/calcChain.xml><?xml version="1.0" encoding="utf-8"?>
<calcChain xmlns="http://schemas.openxmlformats.org/spreadsheetml/2006/main">
  <c r="F104" i="2"/>
  <c r="F103"/>
  <c r="F102"/>
  <c r="F101"/>
  <c r="F100"/>
  <c r="F99"/>
  <c r="F98"/>
  <c r="F97"/>
  <c r="F96"/>
  <c r="F95"/>
  <c r="F94"/>
  <c r="F93"/>
  <c r="F105"/>
  <c r="F11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90"/>
  <c r="F10"/>
  <c r="F65"/>
  <c r="F64"/>
  <c r="F63"/>
  <c r="F62"/>
  <c r="F61"/>
  <c r="F60"/>
  <c r="F59"/>
  <c r="F58"/>
  <c r="F57"/>
  <c r="F66"/>
  <c r="F9"/>
  <c r="F52"/>
  <c r="F53"/>
  <c r="F8"/>
  <c r="F46"/>
  <c r="F45"/>
  <c r="F44"/>
  <c r="F43"/>
  <c r="F42"/>
  <c r="F41"/>
  <c r="F40"/>
  <c r="F39"/>
  <c r="F38"/>
  <c r="F37"/>
  <c r="F36"/>
  <c r="F35"/>
  <c r="F47"/>
  <c r="F29"/>
  <c r="F28"/>
  <c r="F27"/>
  <c r="F26"/>
  <c r="F25"/>
  <c r="F24"/>
  <c r="F23"/>
  <c r="F22"/>
  <c r="F21"/>
  <c r="F20"/>
  <c r="F19"/>
  <c r="F18"/>
  <c r="F17"/>
  <c r="F16"/>
  <c r="F15"/>
  <c r="F30"/>
  <c r="B8"/>
  <c r="B7"/>
  <c r="B6"/>
  <c r="F92" i="1"/>
  <c r="F93"/>
  <c r="F94"/>
  <c r="F95"/>
  <c r="F96"/>
  <c r="F99"/>
  <c r="F100"/>
  <c r="F102"/>
  <c r="F15"/>
  <c r="F101"/>
  <c r="F104"/>
  <c r="F105"/>
  <c r="F106"/>
  <c r="F107"/>
  <c r="F108"/>
  <c r="F109"/>
  <c r="F110"/>
  <c r="F111"/>
  <c r="F114"/>
  <c r="F115"/>
  <c r="F116"/>
  <c r="F117"/>
  <c r="F118"/>
  <c r="F119"/>
  <c r="F120"/>
  <c r="F121"/>
  <c r="F122"/>
  <c r="F123"/>
  <c r="F126"/>
  <c r="F127"/>
  <c r="F128"/>
  <c r="F129"/>
  <c r="F130"/>
  <c r="F131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7"/>
  <c r="F378"/>
  <c r="F379"/>
  <c r="F380"/>
  <c r="F381"/>
  <c r="F382"/>
  <c r="F383"/>
  <c r="F384"/>
  <c r="F385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7"/>
  <c r="F518"/>
  <c r="F519"/>
  <c r="F23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5"/>
  <c r="F546"/>
  <c r="F547"/>
  <c r="F548"/>
  <c r="F549"/>
  <c r="F550"/>
  <c r="F551"/>
  <c r="F552"/>
  <c r="F553"/>
  <c r="F554"/>
  <c r="F558"/>
  <c r="F559"/>
  <c r="F560"/>
  <c r="F561"/>
  <c r="F562"/>
  <c r="F565"/>
  <c r="F566"/>
  <c r="D568"/>
  <c r="F568"/>
  <c r="F567"/>
  <c r="F571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8"/>
  <c r="F629"/>
  <c r="F638"/>
  <c r="F29"/>
  <c r="F630"/>
  <c r="F631"/>
  <c r="F632"/>
  <c r="F633"/>
  <c r="F634"/>
  <c r="F635"/>
  <c r="F636"/>
  <c r="F637"/>
  <c r="F640"/>
  <c r="F642"/>
  <c r="F643"/>
  <c r="F644"/>
  <c r="F645"/>
  <c r="F646"/>
  <c r="F647"/>
  <c r="F648"/>
  <c r="F649"/>
  <c r="F650"/>
  <c r="F651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6"/>
  <c r="F707"/>
  <c r="F708"/>
  <c r="F709"/>
  <c r="F712"/>
  <c r="F713"/>
  <c r="F741"/>
  <c r="F34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3"/>
  <c r="F744"/>
  <c r="F746"/>
  <c r="F35"/>
  <c r="F745"/>
  <c r="F748"/>
  <c r="F752"/>
  <c r="F753"/>
  <c r="F754" s="1"/>
  <c r="F37" s="1"/>
  <c r="F756"/>
  <c r="F761"/>
  <c r="F91"/>
  <c r="F97"/>
  <c r="F14"/>
  <c r="F48" i="2"/>
  <c r="F49"/>
  <c r="F7"/>
  <c r="F31"/>
  <c r="F32"/>
  <c r="F6"/>
  <c r="F12"/>
  <c r="F407" i="1"/>
  <c r="F21"/>
  <c r="F375"/>
  <c r="F19"/>
  <c r="F132"/>
  <c r="F18"/>
  <c r="F124"/>
  <c r="F17"/>
  <c r="F112"/>
  <c r="F16"/>
  <c r="F386"/>
  <c r="F20"/>
  <c r="F710"/>
  <c r="F33"/>
  <c r="F703"/>
  <c r="F677"/>
  <c r="F31"/>
  <c r="F652"/>
  <c r="F30"/>
  <c r="D625"/>
  <c r="F625"/>
  <c r="F626"/>
  <c r="F28"/>
  <c r="F563"/>
  <c r="F26"/>
  <c r="F569"/>
  <c r="F27"/>
  <c r="D555"/>
  <c r="F555"/>
  <c r="F556"/>
  <c r="F25"/>
  <c r="D542"/>
  <c r="F542"/>
  <c r="F543"/>
  <c r="F24"/>
  <c r="F515"/>
  <c r="F22"/>
  <c r="E749"/>
  <c r="F749" s="1"/>
  <c r="F750" s="1"/>
  <c r="F36" s="1"/>
  <c r="F762"/>
  <c r="F763" s="1"/>
  <c r="F39" s="1"/>
  <c r="F107" i="2"/>
  <c r="F757" i="1"/>
  <c r="F758"/>
  <c r="F759"/>
  <c r="F38" s="1"/>
  <c r="D703"/>
  <c r="F704"/>
  <c r="F32"/>
  <c r="D758" l="1"/>
  <c r="D757"/>
  <c r="F41"/>
  <c r="D762"/>
  <c r="F43" l="1"/>
  <c r="F45" s="1"/>
</calcChain>
</file>

<file path=xl/sharedStrings.xml><?xml version="1.0" encoding="utf-8"?>
<sst xmlns="http://schemas.openxmlformats.org/spreadsheetml/2006/main" count="1279" uniqueCount="848">
  <si>
    <t xml:space="preserve">Objednatel:   </t>
  </si>
  <si>
    <t xml:space="preserve">Zhotovitel:   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</si>
  <si>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</si>
  <si>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</si>
  <si>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</si>
  <si>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</si>
  <si>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</si>
  <si>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</si>
  <si>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</si>
  <si>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</si>
  <si>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</si>
  <si>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5</t>
  </si>
  <si>
    <t>6</t>
  </si>
  <si>
    <t xml:space="preserve">Zemní práce   </t>
  </si>
  <si>
    <t>111203201x</t>
  </si>
  <si>
    <t xml:space="preserve">Odstranění křovin a stromů s ponecháním kořenů z plochy do 1000 m2 vč.odvozu a likvidace   </t>
  </si>
  <si>
    <t>m2</t>
  </si>
  <si>
    <t xml:space="preserve">"pohled JV a SV"   2,0+6,0   </t>
  </si>
  <si>
    <t>122 01a</t>
  </si>
  <si>
    <t xml:space="preserve">Hloubení jámy v hor.1-4 se zhutněním a úpravou dna jámy, do ceny kalkulovat náklady na lepivost horniny, potřebné pažení a odpažení, zajištění podzemních sítí a příplatek na ztížené vykopávky, manipulace s výkopkem na stavbě, uložení na dočasnou skládku, odvoz přebytečného výkopku na skládku a skládkovné   </t>
  </si>
  <si>
    <t>m3</t>
  </si>
  <si>
    <t xml:space="preserve">"pro osazení angl.dvorků"   3*(2,3*1,5*1,2-1,5*0,6*1,2)   </t>
  </si>
  <si>
    <t>17410 01</t>
  </si>
  <si>
    <t xml:space="preserve">Zásyp jam, šachet rýh nebo kolem objektů sypaninou se zhutněním vč.potřebného nakládání a manipulace s výkopkem na stavbě   </t>
  </si>
  <si>
    <t xml:space="preserve">"odkopání pro osazení angl.dvorků"   3*(2,3*1,5*1,2-1,5*0,6*1,2)   </t>
  </si>
  <si>
    <t>181</t>
  </si>
  <si>
    <t xml:space="preserve">Terénní a sadové úpravy   </t>
  </si>
  <si>
    <t>180402111x</t>
  </si>
  <si>
    <t xml:space="preserve">Založení trávníku výsevem v rovině, travní směs parková. Včetně uhrabání, chemického odplevelení plochy, hnojení umělým hnojivem na široko, válení, zálévání, potřebného pokosení, shrabání s likvidací shrabků a ošetřování  po dobu 4 měsíců.   </t>
  </si>
  <si>
    <t xml:space="preserve">"v místě nového angl.dvorku"   2,0*1,5-1,5*0,6   </t>
  </si>
  <si>
    <t xml:space="preserve">Zakládání   </t>
  </si>
  <si>
    <t>011</t>
  </si>
  <si>
    <t>274313611</t>
  </si>
  <si>
    <t xml:space="preserve">Základové pásy z betonu tř. C 16/20   </t>
  </si>
  <si>
    <t xml:space="preserve">"obetonování angl.dvorků pojízdných"   2*(1,5+2*0,6+2*0,2)*0,2*0,5   </t>
  </si>
  <si>
    <t>274351215</t>
  </si>
  <si>
    <t xml:space="preserve">Zřízení bednění stěn základových pásů   </t>
  </si>
  <si>
    <t xml:space="preserve">"obetonování angl.dvorků pojízdných"   2*(1,5+2*0,6+2*0,2)*0,5   </t>
  </si>
  <si>
    <t>274351216</t>
  </si>
  <si>
    <t xml:space="preserve">Odstranění bednění stěn základových pásů   </t>
  </si>
  <si>
    <t>275313811</t>
  </si>
  <si>
    <t xml:space="preserve">Základové patky z betonu tř. C 25/30   </t>
  </si>
  <si>
    <t xml:space="preserve">"bet.kotevní bloky - betonáž do násypu"   16*0,6*0,6*0,3*1,035   </t>
  </si>
  <si>
    <t xml:space="preserve">Svislé a kompletní konstrukce   </t>
  </si>
  <si>
    <t>310278842</t>
  </si>
  <si>
    <t xml:space="preserve">Zazdívka otvorů pl do 1 m2 ve zdivu nadzákladovém z nepálených tvárnic tl do 300 mm   </t>
  </si>
  <si>
    <t xml:space="preserve">"podezdívka parapetů na schodišti"    11*1,36*0,3*0,7   </t>
  </si>
  <si>
    <t>340238232x</t>
  </si>
  <si>
    <t xml:space="preserve">Přizdívka ostění z příčkovek pěnobetonových tl 75 mm   </t>
  </si>
  <si>
    <t xml:space="preserve">"1.NP"   2*(6*1,47+2*1,37)*0,35+2*3*1,9*0,2   </t>
  </si>
  <si>
    <t xml:space="preserve">"2.NP"   2*(4*1,37*0,35+4*1,9*0,2)   </t>
  </si>
  <si>
    <t xml:space="preserve">"3.NP"   2*(4*0,97*0,35+2*1,9*0,2)   </t>
  </si>
  <si>
    <t xml:space="preserve">"4.NP"   2*(16*1,47+1,47+2,22)*0,35+2*2*1,9*0,2   </t>
  </si>
  <si>
    <t xml:space="preserve">"5.NP"   2*(16*1,47+1,47+2,22)*0,35+2*2*3,25*0,2   </t>
  </si>
  <si>
    <t xml:space="preserve">Součet   </t>
  </si>
  <si>
    <t xml:space="preserve">Komunikace   </t>
  </si>
  <si>
    <t>113106123</t>
  </si>
  <si>
    <t xml:space="preserve">Rozebrání dlažeb nebo dílců komunikací pro pěší ze zámkových dlaždic vč.uložení pro zpětné zadláždění!   </t>
  </si>
  <si>
    <t xml:space="preserve">"v místě nových angl.dvorků"   2*(2,3*1,5-1,5*0,6)   </t>
  </si>
  <si>
    <t>564861111</t>
  </si>
  <si>
    <t xml:space="preserve">Podklad ze štěrkodrtě ŠD tl 200 mm   </t>
  </si>
  <si>
    <t>596212210</t>
  </si>
  <si>
    <t xml:space="preserve">Kladení zámkové dlažby pozemních komunikací tl 80 mm skupiny A pl do 50 m2 - využití stávající zámkové dlažby!   </t>
  </si>
  <si>
    <t xml:space="preserve">"viz.položka 113106123"   5,1   </t>
  </si>
  <si>
    <t xml:space="preserve">Úpravy povrchu, podlahy, osazení   </t>
  </si>
  <si>
    <t>611142001</t>
  </si>
  <si>
    <t xml:space="preserve">Potažení vnitřních stropů sklovláknitým pletivem vtlačeným do tenkovrstvé hmoty   </t>
  </si>
  <si>
    <t xml:space="preserve">vnitřní nadpraží - dodatečné zateplení místo zazdění špalety   </t>
  </si>
  <si>
    <t xml:space="preserve">"1.NP"   (6*2,36+2*(1,13+0,1+1,13))*(0,35+0,1)+3*1,36*(0,25+0,1)   </t>
  </si>
  <si>
    <t xml:space="preserve">"2.NP"   4*(1,13+0,1+1,13)*(0,35+0,1)+4*1,36*(0,25+0,1)   </t>
  </si>
  <si>
    <t xml:space="preserve">"3.NP"   4*2,36*(0,35+0,1)+2*1,36*(0,25+0,1)   </t>
  </si>
  <si>
    <t xml:space="preserve">"4.NP"   (16*2,36+2,36+1,96+4*2,36)*(0,35+0,1)+2*1,36*(0,25+0,1)   </t>
  </si>
  <si>
    <t xml:space="preserve">"5.NP"   (16*2,36+2,36+1,96+4*2,36)*(0,35+0,1)+2*1,36*(0,25+0,1)   </t>
  </si>
  <si>
    <t>611311131</t>
  </si>
  <si>
    <t xml:space="preserve">Vápenná omítka štuková jednovrstvá vnitřních stropů rovných nanášená ručně   </t>
  </si>
  <si>
    <t xml:space="preserve">"viz.položka 611142001"   69,548   </t>
  </si>
  <si>
    <t>612142001</t>
  </si>
  <si>
    <t xml:space="preserve">Potažení vnitřních stěn sklovláknitým pletivem vtlačeným do tenkovrstvé hmoty   </t>
  </si>
  <si>
    <t xml:space="preserve">přizdívka ostění:   </t>
  </si>
  <si>
    <t xml:space="preserve">"1.NP"   2*(6*1,47+2*1,37)*(0,35+0,1)+2*3*1,9*(0,2+0,1)   </t>
  </si>
  <si>
    <t xml:space="preserve">"2.NP"   2*(4*1,37*(0,35+0,1)+4*1,9*(0,2+0,1))   </t>
  </si>
  <si>
    <t xml:space="preserve">"3.NP"   2*(4*0,97*(0,35+0,1)+2*1,9*(0,2+0,1))   </t>
  </si>
  <si>
    <t xml:space="preserve">"4.NP"   2*(16*1,47+1,47+2,22)*(0,35+0,1)+2*2*1,9*(0,2+0,1)   </t>
  </si>
  <si>
    <t xml:space="preserve">"5.NP"   2*(16*1,47+1,47+2,22)*(0,35+0,1)+2*2*3,25*(0,2+0,1)   </t>
  </si>
  <si>
    <t>612311131</t>
  </si>
  <si>
    <t xml:space="preserve">Vápenná omítka štuková jednovrstvá vnitřních stěn nanášená ručně   </t>
  </si>
  <si>
    <t xml:space="preserve">"viz.položka 612142001"   84,246   </t>
  </si>
  <si>
    <t>612325223</t>
  </si>
  <si>
    <t xml:space="preserve">Vápenocementová štuková omítka malých ploch do 1,0 m2 na stěnách   </t>
  </si>
  <si>
    <t>kus</t>
  </si>
  <si>
    <t xml:space="preserve">"podezdívka parapetů na schodišti"    11   </t>
  </si>
  <si>
    <t>620471821</t>
  </si>
  <si>
    <t xml:space="preserve">Penetrační nátěr na stávající fasádu vč. očištění podkladu omytím   </t>
  </si>
  <si>
    <t xml:space="preserve">"viz.položky 622211001, 622211021, 622212001, 622221021, 622222051"   64,234+1189,892+613,68*0,2+410,911+294,42*0,2   </t>
  </si>
  <si>
    <t>621521021</t>
  </si>
  <si>
    <t xml:space="preserve">Tenkovrstvá silikátová zrnitá omítka tl. 2,0 mm včetně penetrace vnějších podhledů, probarvená   </t>
  </si>
  <si>
    <t xml:space="preserve">vnější nadpraží všech otvorů:   </t>
  </si>
  <si>
    <t xml:space="preserve">"1.NP"    (14*2,36+1,96+3*1,36+4*1,13+1,4)*0,2   </t>
  </si>
  <si>
    <t xml:space="preserve">"2.NP"    (16*2,36+1,96+4*1,36+8*1,13)*0,2   </t>
  </si>
  <si>
    <t xml:space="preserve">"3.NP"    (16*2,36+1,96+1,96+2*1,36)*0,2   </t>
  </si>
  <si>
    <t xml:space="preserve">"4.NP"    (16*2,36+1,96+1,96+2*1,36)*0,2   </t>
  </si>
  <si>
    <t xml:space="preserve">"5.NP"    (16*2,36+1,96+1,96+2*1,36)*0,2   </t>
  </si>
  <si>
    <t xml:space="preserve">"nová okna místo luxfer 3.-5.NP"   3*4*2,36*0,2   </t>
  </si>
  <si>
    <t>621611132</t>
  </si>
  <si>
    <t xml:space="preserve">Nátěr silikátový dvojnásobný vnějších omítaných podhledů včetně penetrace provedený ručně   </t>
  </si>
  <si>
    <t xml:space="preserve">"viz.položka 621325101"                   75,359   </t>
  </si>
  <si>
    <t xml:space="preserve">"sloupky mezi okny č.6 v 1.a 2.NP"   6*0,1*1,37   </t>
  </si>
  <si>
    <t>622251001</t>
  </si>
  <si>
    <t xml:space="preserve">Příplatek k cenám zateplení vnějších stěn za montáž pod keramický obklad   </t>
  </si>
  <si>
    <t xml:space="preserve">"viz položka  781774120"   120,538   </t>
  </si>
  <si>
    <t>62227-00</t>
  </si>
  <si>
    <t xml:space="preserve">Popis kvality provedení KZS : desky lepeny tmelem, provedení vč. armovací sítě s přestěrkováním a kompletním systémovým řešešním tj. lišty zakládací, rohové, parapetní, přechodové, dilatační, začišťovací u oken, nadokenní a další systémové doplňky a podkladní penetrace na stáv.podklad. Počet kotev na m2 viz.výkresy pohledů. Přesný popis certifikovaného systému zateplení viz technická zpráva!   </t>
  </si>
  <si>
    <t>622211001</t>
  </si>
  <si>
    <t xml:space="preserve">Montáž zateplení vnějších stěn z polystyrénových desek tl do 40 mm   </t>
  </si>
  <si>
    <t xml:space="preserve">extrudovaný polystyren na vnitřní stranu atiky:   </t>
  </si>
  <si>
    <t xml:space="preserve">"vytažení na atiky"             2*(8,135+10,02+9,27+10,8+8,9+6,8+8,34+2,45+2,9)*((0,55+0,2)/2+0,1)   </t>
  </si>
  <si>
    <t>283763610</t>
  </si>
  <si>
    <t xml:space="preserve">Dodávka polystyren extrudovaný v tl.30mm   </t>
  </si>
  <si>
    <t xml:space="preserve">"viz.položka 622211001"   64,234*1,02   </t>
  </si>
  <si>
    <t>622212061</t>
  </si>
  <si>
    <t xml:space="preserve">Montáž zateplení vnějšího ostění hl. špalety do 400 mm z polystyrénových desek tl do 80 mm   </t>
  </si>
  <si>
    <t>m</t>
  </si>
  <si>
    <t xml:space="preserve">"1.NP"   (6*2,36+2*(1,13+0,1+1,13))+3*1,36   </t>
  </si>
  <si>
    <t xml:space="preserve">"2.NP"   (4*(1,13+0,1+1,13)+4*1,36)   </t>
  </si>
  <si>
    <t xml:space="preserve">"3.NP"   (4*2,36+2*1,36)   </t>
  </si>
  <si>
    <t xml:space="preserve">"4.NP"   (16*2,36+2,36+1,96+4*2,36)+2*1,36   </t>
  </si>
  <si>
    <t xml:space="preserve">"5.NP"   (16*2,36+2,36+1,96+4*2,36)+2*1,36   </t>
  </si>
  <si>
    <t>283759470</t>
  </si>
  <si>
    <t xml:space="preserve">Dodávka deska fasádní polystyrénová EPS 100 F 1000 x 500 x 70 mm   </t>
  </si>
  <si>
    <t xml:space="preserve">"1.NP"   (6*2,36+2*(1,13+0,1+1,13))*0,35+3*1,36*0,25   </t>
  </si>
  <si>
    <t xml:space="preserve">"2.NP"   4*(1,13+0,1+1,13)*0,35+4*1,36*0,25   </t>
  </si>
  <si>
    <t xml:space="preserve">"3.NP"   4*2,36*0,35+2*1,36*0,25   </t>
  </si>
  <si>
    <t xml:space="preserve">"4.NP"   (16*2,36+2,36+1,96+4*2,36)*0,35+2*1,36*0,25   </t>
  </si>
  <si>
    <t xml:space="preserve">"5.NP"   (16*2,36+2,36+1,96+4*2,36)*0,35+2*1,36*0,25   </t>
  </si>
  <si>
    <t xml:space="preserve">Mezisoučet   </t>
  </si>
  <si>
    <t xml:space="preserve">"ztratné ve výši 2%"   53,7*0,02   </t>
  </si>
  <si>
    <t>622211021</t>
  </si>
  <si>
    <t xml:space="preserve">Montáž zateplení vnějších stěn z polystyrénových desek tl do 120 mm   </t>
  </si>
  <si>
    <t xml:space="preserve">"a" - fasádní pěnový polystyren EPS 100F tl.120mm - hlavní zateplení:   </t>
  </si>
  <si>
    <t xml:space="preserve">"pohled JZ"                    (11,1+2*0,12)*(17,5-0,05-5*0,5)-5*1,96*2,22   </t>
  </si>
  <si>
    <t xml:space="preserve">"pohled JV"                    (28,275+0,01+16,0+2*0,12)*(17,5-0,05-5*0,5)-(7,325*(2,32-0,05)+(11*5-2)*2,36*1,47)   </t>
  </si>
  <si>
    <t xml:space="preserve">"pohled SZ"                   (44,385+3,05+3*0,12-0,933)*(17,5-0,05-5*0,5)+7,2*0,6-(4,2*0,5+8,06*(2,32-0,05+0,4)+1,8*0,25+0,25*0,25+4,25*0,25)   </t>
  </si>
  <si>
    <t xml:space="preserve">"dtto odpočet otvorů"   -(1,4*1,9+24*2,36*1,47+6*(1,13+0,1+1,13)*1,37+3*1,36*1,9+11*(1,36*(1,9-0,1))+2*1,36*(15,67-12,77)+12*2,36*0,97)   </t>
  </si>
  <si>
    <t xml:space="preserve">"pohled SV"                   4,45*(17,5-0,05-5*0,5)   </t>
  </si>
  <si>
    <t xml:space="preserve">"d" - extrudovaný polystyren tl.100mm - v místě vlhkého prostředí:   </t>
  </si>
  <si>
    <t xml:space="preserve">"pohled JV"   8,3*0,3   </t>
  </si>
  <si>
    <t xml:space="preserve">"pohled SZ"   1,8*0,25+4,25*0,25+0,25*0,25+8,06*0,25   </t>
  </si>
  <si>
    <t>283759800</t>
  </si>
  <si>
    <t xml:space="preserve">Dodávka deska fasádní polystyrénová EPS 100 F 1000 x 500 x 120 mm   </t>
  </si>
  <si>
    <t xml:space="preserve">"ztratné ve výši 2%"    1183,812*0,02   </t>
  </si>
  <si>
    <t>283763720x</t>
  </si>
  <si>
    <t xml:space="preserve">Dodávka polystyren extrudovaný v tl.120mm   </t>
  </si>
  <si>
    <t xml:space="preserve">"ztratné ve výši 2%"   6,08*0,02   </t>
  </si>
  <si>
    <t>622212001</t>
  </si>
  <si>
    <t xml:space="preserve">Montáž zateplení vnějšího ostění hl. špalety do 200 mm z polystyrénových desek tl do 40 mm   </t>
  </si>
  <si>
    <t xml:space="preserve">pouze ostění (stěny) otvorů:   </t>
  </si>
  <si>
    <t xml:space="preserve">"1.NP"   2*(14*1,47+2*1,37+3*1,9+3,0+2,22)-(1,6+1,1)   </t>
  </si>
  <si>
    <t xml:space="preserve">"2.NP"   2*(16*1,47+4*1,37+4*1,9+2,22)   </t>
  </si>
  <si>
    <t xml:space="preserve">"3.NP"   2*(16*1,47+1,47+2,22+1,9+4*0,97)   </t>
  </si>
  <si>
    <t xml:space="preserve">"4.NP"   2*(16*1,47+1,47+2,22+2*1,9+4*0,97)   </t>
  </si>
  <si>
    <t xml:space="preserve">"5.NP"   2*(16*1,47+1,47+2,22+2*3,25+4*0,97)   </t>
  </si>
  <si>
    <t xml:space="preserve">zateplení pod vnější parapety.   </t>
  </si>
  <si>
    <t xml:space="preserve">"1.NP"    (14*2,36+1,96+3*1,36+4*1,13)   </t>
  </si>
  <si>
    <t xml:space="preserve">"2.NP"    (16*2,36+1,96+4*1,36+8*1,13)   </t>
  </si>
  <si>
    <t xml:space="preserve">"3.NP"    (16*2,36+1,96+1,96+2*1,36)   </t>
  </si>
  <si>
    <t xml:space="preserve">"4.NP"    (16*2,36+1,96+1,96+2*1,36)   </t>
  </si>
  <si>
    <t xml:space="preserve">"5.NP"    (16*2,36+1,96+1,96+2*1,36)   </t>
  </si>
  <si>
    <t xml:space="preserve">"nová okna místo luxfer 3.-5.NP"   3*4*2,36   </t>
  </si>
  <si>
    <t>283759440</t>
  </si>
  <si>
    <t xml:space="preserve">Dodávka deska fasádní polystyrénová EPS 100 F 1000 x 500 x 40 mm   </t>
  </si>
  <si>
    <t xml:space="preserve">"1.NP"   (2*(14*1,47+2*1,37+3*1,9+3,0+2,22)-(1,6+1,1))*0,2   </t>
  </si>
  <si>
    <t xml:space="preserve">"2.NP"   2*(16*1,47+4*1,37+4*1,9+2,22)*0,2   </t>
  </si>
  <si>
    <t xml:space="preserve">"3.NP"   2*(16*1,47+1,47+2,22+1,9+4*0,97)*0,2   </t>
  </si>
  <si>
    <t xml:space="preserve">"4.NP"   2*(16*1,47+1,47+2,22+2*1,9+4*0,97)*0,2   </t>
  </si>
  <si>
    <t xml:space="preserve">"5.NP"   2*(16*1,47+1,47+2,22+2*3,25+4*0,97)*0,2   </t>
  </si>
  <si>
    <t xml:space="preserve">"ztratné ve výši 2%"   70,872*0,02   </t>
  </si>
  <si>
    <t>283763650</t>
  </si>
  <si>
    <t xml:space="preserve">Dodávka polystyren extrudovaný v tl.20-40mm pro provedení zateplení vnějšího parapetu   </t>
  </si>
  <si>
    <t xml:space="preserve">"1.NP"    (14*2,36+1,96+3*1,36+4*1,13)*0,2   </t>
  </si>
  <si>
    <t xml:space="preserve">"okna z luxfer 3.-5.NP"   3*4*2,36*0,2   </t>
  </si>
  <si>
    <t xml:space="preserve">"ztratné ve výši 2%"   51,864*0,02   </t>
  </si>
  <si>
    <t>622221021</t>
  </si>
  <si>
    <t xml:space="preserve">Montáž zateplení vnějších stěn z minerální vlny s podélnou orientací vláken tl do 120 mm   </t>
  </si>
  <si>
    <t xml:space="preserve">"b" - fasádní minerální desky s podélnou orientací vláken tl.120mm - oddělovací požární pásy:   </t>
  </si>
  <si>
    <t xml:space="preserve">"pohled JZ"                    (11,1+2*0,12)*5*0,5-(2,5+0,8)*0,5   </t>
  </si>
  <si>
    <t xml:space="preserve">"pohled JV"                    (28,275+0,01+16,0+2*0,12)*5*0,5-8,3*0,35   </t>
  </si>
  <si>
    <t xml:space="preserve">"pohled SZ"                    0,933*(17,5-0,05)+(44,385+3,05+3*0,12-0,933)*5*0,5-(8,06*0,5+8*1,36*0,2)   </t>
  </si>
  <si>
    <t xml:space="preserve">"pohled SV"                    1,0*(17,5-0,05)+5*4,45*0,5   </t>
  </si>
  <si>
    <t xml:space="preserve">"c" - fasádní minerální desky s podélnou orientací vláken tl.100mm - pod keramický sokl:   </t>
  </si>
  <si>
    <t xml:space="preserve">"pohled JZ"                    (0,12+6,17+1,96+2,65)*(1,3+0,05)-1,2*0,3   </t>
  </si>
  <si>
    <t xml:space="preserve">"pohled JV"                    (28,275)*((1,3+1,05)/2+0,05)+(1,045+2,36+1,528+2,36+0,932+0,12)*((1,05+0,95)/2+0,05)-(9*1,2*0,3+1,35*1,1)   </t>
  </si>
  <si>
    <t xml:space="preserve">"pohled SZ"                    (0,933+2*2,36+1,528+1,095)*(1,85+0,05)+(0,72+3*1,36+0,265+0,74+0,52+0,1)*1,45+0,52*0,52+(2*0,1+3,05+0,5)*(2,02+0,05)   </t>
  </si>
  <si>
    <t xml:space="preserve">"dtto - pokračování"       7,3*(0,05+2,06)+8,59*(1,69+0,05)-(2*1,3*0,3+5*1,5*0,15)   </t>
  </si>
  <si>
    <t xml:space="preserve">"pohled SV"                   (4,45+1,0)*(0,95+0,05)   </t>
  </si>
  <si>
    <t>631515290</t>
  </si>
  <si>
    <t xml:space="preserve">Dodávka deska minerální izolační tl.120 mm, s podélnou orientací vláken,  lambda = 0,038.   </t>
  </si>
  <si>
    <t xml:space="preserve">"ztratné ve výši 2%"   290,913*0,02   </t>
  </si>
  <si>
    <t>631515270</t>
  </si>
  <si>
    <t xml:space="preserve">Dodávka deska minerální izolační tl.100 mm, s podélnou orientací vláken,  lambda = 0,038.   </t>
  </si>
  <si>
    <t xml:space="preserve">"ztratné ve výši 2%"   119,998*0,02   </t>
  </si>
  <si>
    <t>622222051</t>
  </si>
  <si>
    <t xml:space="preserve">Montáž zateplení vnějšího ostění nebo nadpraží hl. špalety do 400 mm z minerální vlny tl do 40 mm   </t>
  </si>
  <si>
    <t xml:space="preserve">"1.PP"     2*(8*(1,2+0,3)+2*(1,3+0,45))   </t>
  </si>
  <si>
    <t xml:space="preserve">"1.NP"    (14*2,36+1,96+3*1,36+4*1,13+1,4)   </t>
  </si>
  <si>
    <t xml:space="preserve">boční ostění v místě keram.soklu:   </t>
  </si>
  <si>
    <t xml:space="preserve">"zadní vchod"   (1,6+1,1)   </t>
  </si>
  <si>
    <t>631515180</t>
  </si>
  <si>
    <t xml:space="preserve">Dodávka deska minerální izolační tl.40 mm s podélnou orientací vláken, lambda = 0,038.   </t>
  </si>
  <si>
    <t xml:space="preserve">"viz položka 622222051 - šířka ostění 0,2m, počítáno 2% na ztratné"   294,42*0,2*1,02   </t>
  </si>
  <si>
    <t>622325101</t>
  </si>
  <si>
    <t xml:space="preserve">Oprava vápenocementové hladké omítky vnějších stěn v rozsahu do 10%   </t>
  </si>
  <si>
    <t xml:space="preserve">střecha:   </t>
  </si>
  <si>
    <t xml:space="preserve">"výtahová šachta"        2*(3,19+2,45)*2,45-0,7*1,97   </t>
  </si>
  <si>
    <t xml:space="preserve">"přístřešek - sloupy"     (4*0,3+4*0,25+2*(0,4+0,3))*2,45   </t>
  </si>
  <si>
    <t xml:space="preserve">"přístřešek - stěny"       (2*0,25+0,15+2*0,3+4,27+2*0,22+2,33+2*2,02+2*1,27)*2,45   </t>
  </si>
  <si>
    <t xml:space="preserve">"dtto - okraj střechy"     (2*5,1+9,05)*0,2   </t>
  </si>
  <si>
    <t>622521021</t>
  </si>
  <si>
    <t xml:space="preserve">Tenkovrstvá silikátová zrnitá omítka tl. 2,0 mm včetně penetrace vnějších stěn, probarvená   </t>
  </si>
  <si>
    <t>622525104</t>
  </si>
  <si>
    <t xml:space="preserve">Tenkovrstvá omítka malých ploch do 1,0m2 na stěnách   </t>
  </si>
  <si>
    <t>622611132</t>
  </si>
  <si>
    <t xml:space="preserve">Nátěr silikátový dvojnásobný vnějších omítaných stěn včetně penetrace provedený ručně   </t>
  </si>
  <si>
    <t xml:space="preserve">"viz.položka 622325101"   75,359   </t>
  </si>
  <si>
    <t>632450122</t>
  </si>
  <si>
    <t xml:space="preserve">Vyrovnávací cementový potěr tl do 30 mm ze suchých směsí provedený v pásu   </t>
  </si>
  <si>
    <t xml:space="preserve">vyrovnání parapetu po demontáži oken:   </t>
  </si>
  <si>
    <t xml:space="preserve">"1.NP"    (14*2,36+1,96+3*1,36+4*1,13)*0,3   </t>
  </si>
  <si>
    <t xml:space="preserve">"2.NP"    (16*2,36+1,96+4*1,36+8*1,13)*0,3   </t>
  </si>
  <si>
    <t xml:space="preserve">"3.NP"    (16*2,36+1,96+1,96+2*1,36)*0,3   </t>
  </si>
  <si>
    <t xml:space="preserve">"4.NP"    (16*2,36+1,96+1,96+2*1,36)*0,3   </t>
  </si>
  <si>
    <t xml:space="preserve">"5.NP"    (16*2,36+1,96+1,96+2*1,36)*0,3   </t>
  </si>
  <si>
    <t xml:space="preserve">"nová okna místo luxfer 3.-5.NP"   3*4*2,36*0,3   </t>
  </si>
  <si>
    <t>632450124</t>
  </si>
  <si>
    <t xml:space="preserve">Vyrovnávací cementový potěr tl do 50 mm ze suchých směsí provedený v pásu   </t>
  </si>
  <si>
    <t xml:space="preserve">vyrovnání atik:   </t>
  </si>
  <si>
    <t xml:space="preserve">"pod K11 a K12"   110,0*(0,12+0,15)+11,0*0,31   </t>
  </si>
  <si>
    <t>632451414</t>
  </si>
  <si>
    <t xml:space="preserve">Potěr pískocementový tl do 10 mm tř. C 15 běžný   </t>
  </si>
  <si>
    <t xml:space="preserve">vyrovnání pod plechovou krytinou po demontáži stávající:   </t>
  </si>
  <si>
    <t xml:space="preserve">"výrobek K8"                                                                 1,5*8,3   </t>
  </si>
  <si>
    <t>63246-01</t>
  </si>
  <si>
    <t xml:space="preserve">Očištění a napenetrování stávajícího betonového podkladu pro provedení vyrovnávacího potěru   </t>
  </si>
  <si>
    <t xml:space="preserve">"viz položka  632451414"   12,45   </t>
  </si>
  <si>
    <t>635111132</t>
  </si>
  <si>
    <t xml:space="preserve">Násyp pod podlahy z drobného kameniva 0-4 s udusáním   </t>
  </si>
  <si>
    <t xml:space="preserve">vyrovnávací vrstva na vyspravenou stávající střešní kci v tl.10mm, dle projektanta:   </t>
  </si>
  <si>
    <t xml:space="preserve">"stávající střešní konstrukce"   ((8,135+10,02+9,27)*10,8+(8,9+6,8)*(8,34+2,45+2,9)-(3,19*2,45+0,3*0,3+0,25*0,25+0,3*0,25+2,33*1,2))*0,01   </t>
  </si>
  <si>
    <t>637211122</t>
  </si>
  <si>
    <t xml:space="preserve">Okapový chodník z betonových dlaždic tl 60 mm kladených do písku se zalitím spár MC   </t>
  </si>
  <si>
    <t xml:space="preserve">"oprava 30% stáv.okap.chodníku"   (8,0+28,9+4,2+3,3)*0,5*0,3   </t>
  </si>
  <si>
    <t>94</t>
  </si>
  <si>
    <t xml:space="preserve">Lešení a stavební výtahy   </t>
  </si>
  <si>
    <t>94194-01</t>
  </si>
  <si>
    <t xml:space="preserve">Kompletní montáž, pronájem a demontáž lešení jednořadového v. do 20m s podlahami pro provedení bouracích prací, zateplovacího pláště a výměny oken. Výměra je pohledová plocha fasády. Do ceny kalkulovat dovoz a odvoz lešení.   </t>
  </si>
  <si>
    <t xml:space="preserve">"pohled JZ"                    (11,1+2*0,12)*(17,5+(1,3+1,35)/2)   </t>
  </si>
  <si>
    <t xml:space="preserve">"pohled JV"                    (28,275+0,01+16,0+2*0,12)*(17,5+(1,3+0,95)/2)   </t>
  </si>
  <si>
    <t xml:space="preserve">"pohled SZ"                   (44,385+3,05+3*0,12-0,933)*(17,5+(1,28+2,06)/2)+7,2*0,6-(8,06*4,3+3,5*2,5)   </t>
  </si>
  <si>
    <t xml:space="preserve">"pohled SV"                   5,45*(17,5+0,95)   </t>
  </si>
  <si>
    <t>94194-02</t>
  </si>
  <si>
    <t xml:space="preserve">Příplatek k lešení za zhotovení, pronájem a demontáž krytého vstupu na lešení do objektu   </t>
  </si>
  <si>
    <t>kplt</t>
  </si>
  <si>
    <t>95</t>
  </si>
  <si>
    <t xml:space="preserve">Různé dokončovací konstrukce a práce pozemních staveb   </t>
  </si>
  <si>
    <t>952901111</t>
  </si>
  <si>
    <t xml:space="preserve">Vyčištění budov bytové a občanské výstavby při výšce podlaží do 4 m   </t>
  </si>
  <si>
    <t xml:space="preserve">pouze podlahy v š.1,5m v místě výměny oken:   </t>
  </si>
  <si>
    <t xml:space="preserve">"1.NP"   (3,7+3,45+3,55+4,2+2,95+7,3+3,7+6*3,85+4,5+1,0+2*1,85+2,0)*1,5   </t>
  </si>
  <si>
    <t xml:space="preserve">"2.NP"   (4,6+7,6+2,1+3,9+1,85+3,5+7,3+3,8+11,6+7*3,85+2*1,85+4,1)*1,5   </t>
  </si>
  <si>
    <t xml:space="preserve">"3.NP"   (10,0+3,6+3,85+2,05+2,55+3,6+4,9+3,8+3,3+3,4+5*3,85+7,8+2*3,85+1,1+3*1,9)*1,5   </t>
  </si>
  <si>
    <t xml:space="preserve">"4.NP"   (7,1+45+3,3+2,4+7,0+4,8+7,35+3,6+2*3,85+23,8+7,8+7,6)*1,5   </t>
  </si>
  <si>
    <t xml:space="preserve">"5,NP"   (4,5+7,6+2,1+3,8+3,65+4,8+7,3+7,6+9*3,85+3,8+3*1,9)*1,5   </t>
  </si>
  <si>
    <t xml:space="preserve">"schodiště"      7,25*1,5+4*3,5*1,51   </t>
  </si>
  <si>
    <t>95550-V1</t>
  </si>
  <si>
    <t xml:space="preserve">Kompl.dod+mtž mřížky větrací roz.150x150mm s rámečkem a síťovinou (odvětrání střechy) vč.potrubí pro průchod KZS, b.bílá. Vše vč.spoj.a kotevního materiálu   </t>
  </si>
  <si>
    <t>95550-V2</t>
  </si>
  <si>
    <t xml:space="preserve">Kompl.dod+mtž mřížky větrací kulaté prům.100mm se síťovinou (odvětrání střechy) vč.potrubí pro průchod KZS, b.bílá. Vše vč.spoj.a kotevního materiálu   </t>
  </si>
  <si>
    <t>95550-Z1</t>
  </si>
  <si>
    <t xml:space="preserve">Kompl.dod+mtž venkovní větrací mřížky se sítí roz.300x1200mm, kce ocelová pozinkovaná. Vše vč.spoj.a kotevního materiálu.   </t>
  </si>
  <si>
    <t>95555-Z4</t>
  </si>
  <si>
    <t xml:space="preserve">Kompl.dod+mtž úpravy osazení drobných el.zařízení (kamera, čidla regulace topení, venk.svítidel...) v návaznosti na provedení kontaktního zatepl.systému. Vše vč.spoj.a kotevního materiálu.   </t>
  </si>
  <si>
    <t>95555-Z10</t>
  </si>
  <si>
    <t xml:space="preserve">Kompl.dod+mtž trvalého kotvícího bodového systému proti pádu osob na střeše, délka kotvy 500mm, z nerezové oceli, kotveho do nové bet.patky na střeše   </t>
  </si>
  <si>
    <t>95555-Z10a</t>
  </si>
  <si>
    <t xml:space="preserve">Kompl.dod+mtž trvalého kotvícího bodového systému proti pádu osob na střeše, délka kotvy 300mm, z nerezové oceli, kotveho želbet.konstrukce   </t>
  </si>
  <si>
    <t>95555-Z11</t>
  </si>
  <si>
    <t xml:space="preserve">Kompl.dod+mtž trvalého kotvícího bodového systému proti pádu osob na střeše, délka kotvy 100mm, z nerezové oceli, kotveho želbet.konstrukce   </t>
  </si>
  <si>
    <t>95556-Z2a</t>
  </si>
  <si>
    <t xml:space="preserve">Kompl.dod+mtž sklepního světlíku plastového roz.1500x600x1200mm, s lisovaným roštem s ochranou hran, pro zatížení 7,2kN (pojízdný), vč.spoj.a kotevního materiálu a všech syst.doplňků.  Součástí je doplnění potřebné svislé hydroizolace vč.napojení na stávající hydroizolaci.   </t>
  </si>
  <si>
    <t>95556-Z2b</t>
  </si>
  <si>
    <t xml:space="preserve">Kompl.dod+mtž sklepního světlíku plastového roz.1500x600x1200mm, s lisovaným roštem s ochranou hran, pro zatížení 4,7kN (pochůzný), vč.spoj.a kotevního materiálu a všech syst.doplňků.  Součástí je doplnění potřebné svislé hydroizolace vč.napojení na stávající hydroizolaci.   </t>
  </si>
  <si>
    <t>96</t>
  </si>
  <si>
    <t xml:space="preserve">Bourání konstrukcí   </t>
  </si>
  <si>
    <t>113106121</t>
  </si>
  <si>
    <t xml:space="preserve">Rozebrání dlažeb nebo dílců komunikací pro pěší z betonových nebo kamenných dlaždic   </t>
  </si>
  <si>
    <t xml:space="preserve">"odstranění 30% stáv.okap.chodníku"   (8,0+28,9+4,2+3,3)*0,5*0,3   </t>
  </si>
  <si>
    <t>968072875x</t>
  </si>
  <si>
    <t xml:space="preserve">Vybourání mříží pevně osazených před okenním otvorem   </t>
  </si>
  <si>
    <t xml:space="preserve">"pohled JZ"   2*1,96*2,22   </t>
  </si>
  <si>
    <t xml:space="preserve">"pohled SZ"   3*1,36*2,8+3*2,36*1,96+2*(1,13+0,1+1,13)*1,0   </t>
  </si>
  <si>
    <t>712</t>
  </si>
  <si>
    <t>712300833</t>
  </si>
  <si>
    <t xml:space="preserve">Odstranění povlakové krytiny střech do 10° třívrstvé   </t>
  </si>
  <si>
    <t xml:space="preserve">"stávající střešní konstrukce"   ((8,135+10,02+9,27)*10,8+(8,9+6,8)*(8,34+2,45+2,9)-(3,19*2,45+0,3*0,3+0,25*0,25+0,3*0,25+2,33*1,2))   </t>
  </si>
  <si>
    <t>712300845</t>
  </si>
  <si>
    <t xml:space="preserve">Odstranění ventilační hlavice na ploché střeše sklonu do 10 stupňů   </t>
  </si>
  <si>
    <t xml:space="preserve">"výměra dle nových - V3,V4"   8+1   </t>
  </si>
  <si>
    <t>713</t>
  </si>
  <si>
    <t>713110813</t>
  </si>
  <si>
    <t xml:space="preserve">Odstranění tepelné izolace stropů volně kladených z vláknitých materiálů tl přes 100 mm   </t>
  </si>
  <si>
    <t xml:space="preserve">"viz.položka 712300833"   500,284   </t>
  </si>
  <si>
    <t>721</t>
  </si>
  <si>
    <t>721210822</t>
  </si>
  <si>
    <t xml:space="preserve">Demontáž vpustí střešních DN 100   </t>
  </si>
  <si>
    <t xml:space="preserve">"stávající"   2   </t>
  </si>
  <si>
    <t>721210823</t>
  </si>
  <si>
    <t xml:space="preserve">Demontáž vpustí střešních DN 125   </t>
  </si>
  <si>
    <t>762331811</t>
  </si>
  <si>
    <t xml:space="preserve">Demontáž vázaných kcí krovů z hranolů průřezové plochy do 120 cm2   </t>
  </si>
  <si>
    <t xml:space="preserve">"dřevěné trámky 60/120mm po 1,0m, přípočet 10% na další pomocné kce"   (29*10,8+17*14,15)*1,1   </t>
  </si>
  <si>
    <t>762341811</t>
  </si>
  <si>
    <t xml:space="preserve">Demontáž bednění střech z prken   </t>
  </si>
  <si>
    <t>763</t>
  </si>
  <si>
    <t>763121811</t>
  </si>
  <si>
    <t xml:space="preserve">Demontáž SDK předsazené stěny (vnitřní ostění) s jednoduchou nosnou kcí opláštění jednoduché   </t>
  </si>
  <si>
    <t xml:space="preserve">stávající ostění - pro demontáž oken:   </t>
  </si>
  <si>
    <t xml:space="preserve">"1.NP"   (8*(2,36+2*1,47)+(1,96+2*2,22))*0,35   </t>
  </si>
  <si>
    <t xml:space="preserve">"2.NP"   (16*(2,36+2*1,47)+(1,96+2*2,22))*0,35   </t>
  </si>
  <si>
    <t xml:space="preserve">"3.NP"   (16*(2,36+2*1,47)+(1,96+2*2,22))*0,35   </t>
  </si>
  <si>
    <t>764</t>
  </si>
  <si>
    <t>764311821</t>
  </si>
  <si>
    <t xml:space="preserve">Demontáž krytina hladká tabule 2000x1000 mm sklon do 30° plocha do 25 m2   </t>
  </si>
  <si>
    <t xml:space="preserve">"výměra dle nových - K8"   1,5*8,3   </t>
  </si>
  <si>
    <t>764322830</t>
  </si>
  <si>
    <t xml:space="preserve">Demontáž oplechování okapů tvrdá krytina rš 400 mm do 30°   </t>
  </si>
  <si>
    <t xml:space="preserve">"výměra dle nových - K15"   3,2   </t>
  </si>
  <si>
    <t>764334850</t>
  </si>
  <si>
    <t xml:space="preserve">Demontáž lemování zdí plochá střecha s krycím plechem rš 500 mm   </t>
  </si>
  <si>
    <t xml:space="preserve">"výměra dle nových - K7"     19,0   </t>
  </si>
  <si>
    <t xml:space="preserve">"výměra dle nových - K13"   2*2,1   </t>
  </si>
  <si>
    <t xml:space="preserve">"výměra dle nových - K19"   1,9   </t>
  </si>
  <si>
    <t>764352800</t>
  </si>
  <si>
    <t xml:space="preserve">Demontáž žlab podokapní půlkruhový rovný rš 250 mm do 30°   </t>
  </si>
  <si>
    <t xml:space="preserve">"výměra dle nových - K16"   3,5   </t>
  </si>
  <si>
    <t>764359841</t>
  </si>
  <si>
    <t xml:space="preserve">Demontáž kotlík sběrný na ploché střeše   </t>
  </si>
  <si>
    <t xml:space="preserve">"výměra dle nových - K3,K4"   2+2   </t>
  </si>
  <si>
    <t>764391820</t>
  </si>
  <si>
    <t xml:space="preserve">Demontáž závětrná lišta rš 330 mm do 30°   </t>
  </si>
  <si>
    <t xml:space="preserve">"výměra dle nových - K13"   26,0   </t>
  </si>
  <si>
    <t xml:space="preserve">"výměra dle nových - K20"   6,8   </t>
  </si>
  <si>
    <t>764410850</t>
  </si>
  <si>
    <t xml:space="preserve">Demontáž oplechování parapetu rš do 330 mm   </t>
  </si>
  <si>
    <t xml:space="preserve">"1.NP"    14*2,36+1,96+3*1,36+4*1,13+(14+1+3+4)*0,05   </t>
  </si>
  <si>
    <t xml:space="preserve">"2.NP"    16*2,36+1,96+4*1,36+8*1,13+(16+1+4+8)*0,05   </t>
  </si>
  <si>
    <t xml:space="preserve">"3.NP"    16*2,36+1,96+1,96+2*1,36+(16+1+1+2)*0,05   </t>
  </si>
  <si>
    <t xml:space="preserve">"4.NP"    16*2,36+1,96+1,96+2*1,36+(16+1+1+2)*0,05   </t>
  </si>
  <si>
    <t xml:space="preserve">"5.NP"    16*2,36+1,96+1,96+2*1,36+(16+1+1+2)*0,05   </t>
  </si>
  <si>
    <t xml:space="preserve">"okna z luxfer 3.-5.NP"   3*4*2,36   </t>
  </si>
  <si>
    <t>764430810</t>
  </si>
  <si>
    <t xml:space="preserve">Demontáž oplechování zdí rš do 250 mm   </t>
  </si>
  <si>
    <t xml:space="preserve">"výměra dle nových - K13"   2,1   </t>
  </si>
  <si>
    <t>764430840</t>
  </si>
  <si>
    <t xml:space="preserve">Demontáž oplechování zdí rš do 500 mm   </t>
  </si>
  <si>
    <t xml:space="preserve">"výměra dle nových - K11,K12,K13"   110,0+11,0+2,1   </t>
  </si>
  <si>
    <t>764451804</t>
  </si>
  <si>
    <t xml:space="preserve">Demontáž odpadní trouba čtvercová strana 150 mm   </t>
  </si>
  <si>
    <t xml:space="preserve">"výměra dle nových K5,K6"   2*19,0+2*19,20   </t>
  </si>
  <si>
    <t>765131851</t>
  </si>
  <si>
    <t xml:space="preserve">Demontáž vlnité vláknocementové krytiny sklonu do 30° do suti   </t>
  </si>
  <si>
    <t xml:space="preserve">"výměra dle nových - K17"   2,5*7,3   </t>
  </si>
  <si>
    <t>767</t>
  </si>
  <si>
    <t>767996801</t>
  </si>
  <si>
    <t xml:space="preserve">Demontáž atypických zámečnických konstrukcí hmotnosti jednotlivých dílů do 50 kg   </t>
  </si>
  <si>
    <t>kg</t>
  </si>
  <si>
    <t xml:space="preserve">"přístřešek nad zadním vchodem - výměra předpokládaná"   35,0   </t>
  </si>
  <si>
    <t>962052211</t>
  </si>
  <si>
    <t xml:space="preserve">Bourání zdiva nadzákladového ze ŽB   </t>
  </si>
  <si>
    <t xml:space="preserve">"stáv.světlíky - 3 kusy"  (0,6+1,5+0,6)*0,2*1,2+2*(0,4+1,5+0,4)   </t>
  </si>
  <si>
    <t>962081131</t>
  </si>
  <si>
    <t xml:space="preserve">Bourání příček ze skleněných tvárnic tl do 100 mm   </t>
  </si>
  <si>
    <t xml:space="preserve">"3.-5.NP"   3*4*2,36*0,97   </t>
  </si>
  <si>
    <t>965082941</t>
  </si>
  <si>
    <t xml:space="preserve">Odstranění násypů pod podlahy tl přes 200 mm   </t>
  </si>
  <si>
    <t xml:space="preserve">"pro bet.kotevní bloky - betonáž do násypu"   16*0,6*0,6*0,3   </t>
  </si>
  <si>
    <t>968062355x</t>
  </si>
  <si>
    <t xml:space="preserve">Vybourání dřevěných rámů oken dvojitých včetně křídel pl do 2 m2 vč.vybourání vnitřního parapetu   </t>
  </si>
  <si>
    <t xml:space="preserve">"1.NP"  4*1,13*1,0   </t>
  </si>
  <si>
    <t xml:space="preserve">"2.NP"   8*1,13*1,0   </t>
  </si>
  <si>
    <t>968062356x</t>
  </si>
  <si>
    <t xml:space="preserve">Vybourání dřevěných rámů oken dvojitých včetně křídel pl do 4 m2 vč.vybourání vnitřního parapetu   </t>
  </si>
  <si>
    <t xml:space="preserve">"1.NP"   14*2,36*1,47+3*1,36*1,9   </t>
  </si>
  <si>
    <t xml:space="preserve">"2.NP"   16*2,36*1,47+4*1,36*1,9   </t>
  </si>
  <si>
    <t xml:space="preserve">"3.NP"   16*2,36*1,47+2*1,36*1,9+1,96*1,47   </t>
  </si>
  <si>
    <t xml:space="preserve">"4.NP"   16*2,36*1,47+1,96*1,47+2*1,36*1,9   </t>
  </si>
  <si>
    <t xml:space="preserve">"5.NP"   16*2,36*1,47+1,96*1,47   </t>
  </si>
  <si>
    <t>968062357x</t>
  </si>
  <si>
    <t xml:space="preserve">Vybourání dřevěných rámů oken dvojitých včetně křídel pl přes 4 m2 vč.vybourání vnitřního parapetu   </t>
  </si>
  <si>
    <t xml:space="preserve">"1.-5NP"   5*1,96*2,22+2*1,36*3,25   </t>
  </si>
  <si>
    <t>968072354</t>
  </si>
  <si>
    <t xml:space="preserve">Vybourání kovových rámů oken dvojitých včetně křídel pl do 1 m2 vč.vyvěšení křídel.   </t>
  </si>
  <si>
    <t xml:space="preserve">"dle nových - 8"   0,9*0,35   </t>
  </si>
  <si>
    <t>968072455</t>
  </si>
  <si>
    <t xml:space="preserve">Vybourání kovových dveřních zárubní pl do 2 m2   </t>
  </si>
  <si>
    <t xml:space="preserve">"dle nových - 9"   0,7*1,9   </t>
  </si>
  <si>
    <t>976071111</t>
  </si>
  <si>
    <t xml:space="preserve">Vybourání kovových madel a zábradlí   </t>
  </si>
  <si>
    <t xml:space="preserve">"výměra dle nových - Z9"   15*2,3   </t>
  </si>
  <si>
    <t>976072221</t>
  </si>
  <si>
    <t xml:space="preserve">Vybourání kovových ventilačních mřížek pl do 0,3 m2 ze zdiva cihelného   </t>
  </si>
  <si>
    <t xml:space="preserve">"výměra dle nových - V1,V2"    40+30   </t>
  </si>
  <si>
    <t>976072321</t>
  </si>
  <si>
    <t xml:space="preserve">Vybourání kovových ventilačních mřížek pl přes 0,3 m2 ze zdiva cihelného   </t>
  </si>
  <si>
    <t xml:space="preserve">"výměra dle nových - Z1"   10   </t>
  </si>
  <si>
    <t>978015321</t>
  </si>
  <si>
    <t xml:space="preserve">Otlučení vnějších omítek MV nebo MVC  průčelí v rozsahu do 10 % vč. vyškrabání spar   </t>
  </si>
  <si>
    <t>97908-01</t>
  </si>
  <si>
    <t xml:space="preserve">Svislá i vodorovná doprava stavební suti na stavbě, její dočasné uložení na stavbě a odvoz na řízenou skládku a skládkovné   </t>
  </si>
  <si>
    <t>t</t>
  </si>
  <si>
    <t xml:space="preserve">"suť celková mínus suť dřevěná a nečistá"   63,716-(12,377+8,159)   </t>
  </si>
  <si>
    <t>97908-02</t>
  </si>
  <si>
    <t xml:space="preserve">Svislá i vodorovná doprava dřevěné suti na stavbě, její dočasné uložení na stavbě a  odvoz na řízenou skládku a skládkovné   </t>
  </si>
  <si>
    <t xml:space="preserve">"viz položky 762331811 a 762341811"   4,873+7,504   </t>
  </si>
  <si>
    <t>97908-03</t>
  </si>
  <si>
    <t xml:space="preserve">Svislá i vodorovná doprava nečisté suti na stavbě, její dočasné uložení na stavbě a  odvoz na řízenou skládku a skládkovné   </t>
  </si>
  <si>
    <t xml:space="preserve">"viz.položky 712300833,713110813,765131851"   7,004+0,875+0,28   </t>
  </si>
  <si>
    <t>99</t>
  </si>
  <si>
    <t xml:space="preserve">Přesun hmot   </t>
  </si>
  <si>
    <t>998017003</t>
  </si>
  <si>
    <t xml:space="preserve">Přesun hmot s omezením mechanizace pro budovy v do 24 m   </t>
  </si>
  <si>
    <t xml:space="preserve">Povlakové krytiny   </t>
  </si>
  <si>
    <t>712311101</t>
  </si>
  <si>
    <t xml:space="preserve">Provedení povlakové krytiny střech do 10° za studena lakem penetračním nebo asfaltovým   </t>
  </si>
  <si>
    <t xml:space="preserve">"viz.položka 712300833 - dle projektanta z 20%, vyspravení stáv.krytiny"   500,284*0,2   </t>
  </si>
  <si>
    <t>111631500</t>
  </si>
  <si>
    <t xml:space="preserve">Dodávka lak asfaltový penetrační   </t>
  </si>
  <si>
    <t xml:space="preserve">"viz.položka 712311101"   100,057*0,0003   </t>
  </si>
  <si>
    <t>712311111</t>
  </si>
  <si>
    <t xml:space="preserve">Provedení povlakové krytiny střech do 10° za studena suspenzí asfaltovou   </t>
  </si>
  <si>
    <t>111633460</t>
  </si>
  <si>
    <t xml:space="preserve">Dodávka asfaltové suspenze pro provedení nátěru na stávající asfaltovou krytinu, počítáno 1,0kg/m2   </t>
  </si>
  <si>
    <t xml:space="preserve">"viz.položka 712300833"   500,284*0,001   </t>
  </si>
  <si>
    <t>712341559</t>
  </si>
  <si>
    <t xml:space="preserve">Provedení povlakové krytiny střech do 10° pásy NAIP přitavením v plné ploše   </t>
  </si>
  <si>
    <t xml:space="preserve">"viz.položka 712311101"   100,057   </t>
  </si>
  <si>
    <t>628311120</t>
  </si>
  <si>
    <t xml:space="preserve">Dodávka pás těžký asfaltovaný, vložka strojní lepenka   </t>
  </si>
  <si>
    <t xml:space="preserve">"viz.položka 712341559"   100,057*1,15   </t>
  </si>
  <si>
    <t>71290-01</t>
  </si>
  <si>
    <t xml:space="preserve">Kompl.dod+mtž systémové střešní foliové krytiny mPVC tl.2,0mm vč.podkladní textilie ze syntetických vláken min.300g/m2, vč.vytažení na atiky. Vše vč.prostupů pro odvětrání,  spoj.a kotevního materiálu a všech syst.doplňků. Kotveno skrz zateplení z EPS a XPS do stávající konstrukce střechy.   </t>
  </si>
  <si>
    <t xml:space="preserve">hlavní střecha:   </t>
  </si>
  <si>
    <t xml:space="preserve">"hlavní plocha"                  ((8,135+10,02+9,27)*10,8+(8,9+6,8)*(8,34+2,45+2,9)-(3,19*2,45+0,3*0,3+0,25*0,25+0,3*0,25+2,33*1,2))   </t>
  </si>
  <si>
    <t xml:space="preserve">"vytažení na ostatní kce"   (2,45+3,19+0,3+0,25+2*0,25+0,22+2,02+1,27)*((0,55+0,2)/2+0,1)   </t>
  </si>
  <si>
    <t>71290-02</t>
  </si>
  <si>
    <t xml:space="preserve">Kompl.dod+mtž systémové střešní foliové krytiny mPVC tl.2,0mm vč.podkladní textilie ze syntetických vláken min.300g/m2, vč.vytažení na atiky. Vše vč.prostupů pro odvětrání,  spoj.a kotevního materiálu a všech syst.doplňků. Kotveno na stávající živičnou krytinu.   </t>
  </si>
  <si>
    <t xml:space="preserve">"zastřešení nad výlezem na střechu a nad výtahem"   (5,22+0,25)*9,05+3,19*(2,45+0,25)   </t>
  </si>
  <si>
    <t>998712203</t>
  </si>
  <si>
    <t xml:space="preserve">Přesun hmot pro krytiny povlakové v objektech v do 24 m   </t>
  </si>
  <si>
    <t>%</t>
  </si>
  <si>
    <t xml:space="preserve">Izolace tepelné   </t>
  </si>
  <si>
    <t>713141151</t>
  </si>
  <si>
    <t xml:space="preserve">Montáž izolace tepelné střech plochých kladené volně 1 vrstva rohoží, pásů, dílců, desek   </t>
  </si>
  <si>
    <t xml:space="preserve">zateplení střešní kce, dvě vrstvy:   </t>
  </si>
  <si>
    <t xml:space="preserve">"střešní konstrukce - hlavní plocha"   2*((8,135+10,02+9,27)*10,8+(8,9+6,8)*(8,34+2,45+2,9)-(3,19*2,45+0,3*0,3+0,25*0,25+0,3*0,25+2,33*1,2))   </t>
  </si>
  <si>
    <t>283759150x</t>
  </si>
  <si>
    <t xml:space="preserve">Dodávka deska z pěnového polystyrenu bílá EPS 70 S 1000 x 1000 x 120 mm   </t>
  </si>
  <si>
    <t xml:space="preserve">ztratné počítáno 2%:   </t>
  </si>
  <si>
    <t xml:space="preserve">"střešní konstrukce - hlavní plocha"   ((8,135+10,02+9,27)*10,8+(8,9+6,8)*(8,34+2,45+2,9)-(3,19*2,45+0,3*0,3+0,25*0,25+0,3*0,25+2,33*1,2))*1,02   </t>
  </si>
  <si>
    <t>283759120x</t>
  </si>
  <si>
    <t xml:space="preserve">Dodávka deska z pěnového polystyrenu bílá EPS 100 S 1000 x 1000 x 80 mm   </t>
  </si>
  <si>
    <t xml:space="preserve">"dtto jako položka 283759150x"   510,29   </t>
  </si>
  <si>
    <t>71390-01</t>
  </si>
  <si>
    <t xml:space="preserve">Kompl.dod+mtž zateplení výlezu na střechu roz.1100x1100mm izolací tl.50mm z pěnové samolepící polyethylenové rohože s Al folií. Mtž.je zevnitř zespodu výlezu. Vše vč.spoj.a kotevního materiálu.   </t>
  </si>
  <si>
    <t>998713203</t>
  </si>
  <si>
    <t xml:space="preserve">Přesun hmot pro izolace tepelné v objektech v do 24 m   </t>
  </si>
  <si>
    <t xml:space="preserve">Zdravotechnika - vnitřní kanalizace   </t>
  </si>
  <si>
    <t>72110-01</t>
  </si>
  <si>
    <t xml:space="preserve">Kompl.dod+mtž střešní vpusťě vyhřívané DN 100 s košem a svislým napojením, vč.napojení na stávající střešní svod (truba dl.cca 750mm) a vč.napojení na rozvody elektro. Vše vč.spoj.a kotevního materiálu a všech syst.dopňků.   </t>
  </si>
  <si>
    <t>72110-02</t>
  </si>
  <si>
    <t xml:space="preserve">Kompl.dod+mtž střešní vpusťě vyhřívané DN 125 s košem a svislým napojením, vč.napojení na stávající střešní svod (truba dl.cca 750mm) a vč.napojení na rozvody elektro. Vše vč.spoj.a kotevního materiálu a všech syst.dopňků.   </t>
  </si>
  <si>
    <t>72127-V3</t>
  </si>
  <si>
    <t xml:space="preserve">Komp.dod+mtž větracího nástavce kanalizace prům.100mm, plastového, vč.přechodu z litinového pltrubí s redukcí, nástave s odolností proti UV záření. Vše vč.spoj.a kotevního materiálu   </t>
  </si>
  <si>
    <t>72127-V4</t>
  </si>
  <si>
    <t xml:space="preserve">Komp.dod+mtž větracího nástavce kanalizace prům.125mm, plastového, vč.přechodu z litinového pltrubí s redukcí, nástave s odolností proti UV záření. Vše vč.spoj.a kotevního materiálu   </t>
  </si>
  <si>
    <t xml:space="preserve">Konstrukce suché výstavby   </t>
  </si>
  <si>
    <t>763121411x</t>
  </si>
  <si>
    <t xml:space="preserve">SDK vnitřní ostění a nadpraží tl 65 mm profil CW+UW 50 desky 1xA 12,5 bez TI EI 15 vč.napojení na stávající konstrukce SDK   </t>
  </si>
  <si>
    <t xml:space="preserve">"viz.položka 763121811"   80,920   </t>
  </si>
  <si>
    <t>998763403</t>
  </si>
  <si>
    <t xml:space="preserve">Přesun hmot procentní pro sádrokartonové konstrukce v objektech v do 24 m   </t>
  </si>
  <si>
    <t xml:space="preserve">Konstrukce klempířské   </t>
  </si>
  <si>
    <t>76400</t>
  </si>
  <si>
    <t xml:space="preserve">Všechny nové klempířské konstrukce jsou ze systémového poplast.pozinkovaného plechu tl.0,6mm vč.všech syst.doplňků a spoj.a kotevního materiálu.   </t>
  </si>
  <si>
    <t>764352800x</t>
  </si>
  <si>
    <t xml:space="preserve">Demontáž žlab podokapní půlkruhový rovný rš 250 mm do 30° k dalšímu použití vč.dočasného uložení na stavbě!   </t>
  </si>
  <si>
    <t xml:space="preserve">"výrobek K9"   8,3   </t>
  </si>
  <si>
    <t>764454801</t>
  </si>
  <si>
    <t xml:space="preserve">Demontáž trouby kruhové průměr 75 a 100 mm k dalšímu použití vč.dočasného uložení na stavbě!   </t>
  </si>
  <si>
    <t xml:space="preserve">"výrobek K10"   4,0   </t>
  </si>
  <si>
    <t>764171301</t>
  </si>
  <si>
    <t xml:space="preserve">Střešní krytina z poplast.pozinkovaného plechu tl.0,6mm hladká tabule do sklonu 30°   </t>
  </si>
  <si>
    <t xml:space="preserve">"výrobek K8"   1,5*8,3   </t>
  </si>
  <si>
    <t>764171431</t>
  </si>
  <si>
    <t xml:space="preserve">Závětrná lišta rš 250 mm z pozink.poplastovaného plechu tl.0,6mm, barva hnědá   </t>
  </si>
  <si>
    <t xml:space="preserve">"součástí K8"   2*1,5   </t>
  </si>
  <si>
    <t>764252511</t>
  </si>
  <si>
    <t xml:space="preserve">Montáž TiZn žlab podokapní půlkruhový - stávající žlab   </t>
  </si>
  <si>
    <t>764555501</t>
  </si>
  <si>
    <t xml:space="preserve">Montáž TiZn odpadní trouby kruhové průměr 100 mm, použití stávajícího.   </t>
  </si>
  <si>
    <t>764711114</t>
  </si>
  <si>
    <t xml:space="preserve">Oplechování parapetu rš 250 mm z pozink.poplastovaného plechu tl.0,6mm, barva hnědá   </t>
  </si>
  <si>
    <t xml:space="preserve">"výrobek K1"   0,9+0,05   </t>
  </si>
  <si>
    <t>764711114x</t>
  </si>
  <si>
    <t xml:space="preserve">Oplechování okapu rš.250mm z pozink.poplastovaného plechu tl.0,6mm, barva hnědá   </t>
  </si>
  <si>
    <t xml:space="preserve">"výrobek K15"   3,2   </t>
  </si>
  <si>
    <t>764711115</t>
  </si>
  <si>
    <t xml:space="preserve">Oplechování parapetu rš 330 mmz pozink.poplastovaného plechu tl.0,6mm, barva hnědá   </t>
  </si>
  <si>
    <t xml:space="preserve">"výrobek K1"   96*2,36+8*1,96+13*1,36+(96+8+13)*0,05   </t>
  </si>
  <si>
    <t>764721111x</t>
  </si>
  <si>
    <t xml:space="preserve">Krycí lišta rš.100mm z pozink.poplastovaného plechu tl.0,6mm, barva hnědá   </t>
  </si>
  <si>
    <t xml:space="preserve">"výrobek K13"   2,1   </t>
  </si>
  <si>
    <t>764721115x</t>
  </si>
  <si>
    <t xml:space="preserve">Závětrná lišta rš.330mm z pozink.poplastovaného plechu tl.0,6mm, barva hnědá   </t>
  </si>
  <si>
    <t xml:space="preserve">"výrobek K14"   26,0   </t>
  </si>
  <si>
    <t xml:space="preserve">"výrobek K20"   6,8   </t>
  </si>
  <si>
    <t>764721116x</t>
  </si>
  <si>
    <t xml:space="preserve">Lemování atiky rš.375mm z pozink.poplastovaného plechu tl.0,6mm, barva hnědá   </t>
  </si>
  <si>
    <t>764731111</t>
  </si>
  <si>
    <t xml:space="preserve">Oplechování zdí rš 100 mm z pozink.poplastovaného plechu tl.0,6mm, barva hnědá   </t>
  </si>
  <si>
    <t xml:space="preserve">"výrobek K7"   19,0   </t>
  </si>
  <si>
    <t xml:space="preserve">"výrobek K19"   1,9   </t>
  </si>
  <si>
    <t>764731113</t>
  </si>
  <si>
    <t xml:space="preserve">Lemování zdi rš.300 z pozink.poplastovaného plechu tl.0,6mm, barva hnědá   </t>
  </si>
  <si>
    <t xml:space="preserve">"součástí K8"   8,3   </t>
  </si>
  <si>
    <t>764731114</t>
  </si>
  <si>
    <t xml:space="preserve">Oplechování zdí rš 400 mm z pozink.poplastovaného plechu tl.0,6mm, barva hnědá   </t>
  </si>
  <si>
    <t>764731115</t>
  </si>
  <si>
    <t xml:space="preserve">Oplechování zdí rš 500 mm z pozink.poplastovaného plechu tl.0,6mm, barva hnědá   </t>
  </si>
  <si>
    <t xml:space="preserve">"výrobek K11,K12"   110,0+11,0   </t>
  </si>
  <si>
    <t>764751113x</t>
  </si>
  <si>
    <t xml:space="preserve">Odpadní trouby čtvercové 150x150mm rš 600mm z pozink.poplastovaného plechu tl.0,6mm, barva hnědá   </t>
  </si>
  <si>
    <t xml:space="preserve">"výrobek K5"   19,0   </t>
  </si>
  <si>
    <t>764751113y</t>
  </si>
  <si>
    <t xml:space="preserve">Odpadní trouby čtvercové 120x120mm rš 500mm z pozink.poplastovaného plechu tl.0,6mm, barva hnědá   </t>
  </si>
  <si>
    <t xml:space="preserve">"výrobek K6"   19,0   </t>
  </si>
  <si>
    <t>764761121</t>
  </si>
  <si>
    <t xml:space="preserve">Žlab půlkruhový rš.250 z pozink.poplastovaného plechu tl.0,6mm, barva hnědá   </t>
  </si>
  <si>
    <t xml:space="preserve">"výrobek K16"   3,6   </t>
  </si>
  <si>
    <t>764761235x</t>
  </si>
  <si>
    <t xml:space="preserve">Žlabový kotlík 300x300x350mm z pozink.poplastovaného plechu tl.0,6mm, barva hnědá   </t>
  </si>
  <si>
    <t xml:space="preserve">"výrobek K3"   2   </t>
  </si>
  <si>
    <t>764761235y</t>
  </si>
  <si>
    <t xml:space="preserve">Žlabový kotlík 250x300x300mm z pozink.poplastovaného plechu tl.0,6mm, barva hnědá   </t>
  </si>
  <si>
    <t xml:space="preserve">"výrobek K4"   2   </t>
  </si>
  <si>
    <t>76490-01</t>
  </si>
  <si>
    <t xml:space="preserve">Zastřešení z tvarovaného pozink.poplastovaného plechu tl.0,6mm výška vlny 50mm, barva hnědá   </t>
  </si>
  <si>
    <t xml:space="preserve">"výrobek K17"   2,5*7,3   </t>
  </si>
  <si>
    <t xml:space="preserve">"výrobek K18"   0,65*1,9   </t>
  </si>
  <si>
    <t>998764203</t>
  </si>
  <si>
    <t xml:space="preserve">Přesun hmot procentní pro konstrukce klempířské v objektech v do 24 m   </t>
  </si>
  <si>
    <t>766</t>
  </si>
  <si>
    <t xml:space="preserve">Konstrukce truhlářské   </t>
  </si>
  <si>
    <t>76669-01</t>
  </si>
  <si>
    <t xml:space="preserve">Kompl.dod+mtž parapetní deska š.300mm, dřevotřísková deska, povrch vysokotlaký laminát, dezén dle výběru investora, vč.spojovacího a kotevního materiálu   </t>
  </si>
  <si>
    <t xml:space="preserve">"1.NP"    (14*2,36+1,96+3*1,36+4*1,13)-4*1,13   </t>
  </si>
  <si>
    <t xml:space="preserve">"2.NP"    (16*2,36+1,96+4*1,36+8*1,13)-(1,13+2*2,36)   </t>
  </si>
  <si>
    <t xml:space="preserve">"3.NP"    (16*2,36+1,96+1,96+2*1,36)-3*2,36   </t>
  </si>
  <si>
    <t xml:space="preserve">"5.NP"    (16*2,36+1,96+1,96+2*1,36)-3*2,36   </t>
  </si>
  <si>
    <t xml:space="preserve">"okna z luxfer 3.-5.NP"   3*4*2,36*0,3   </t>
  </si>
  <si>
    <t>7661</t>
  </si>
  <si>
    <t xml:space="preserve">Výplně otvoru z plastu   </t>
  </si>
  <si>
    <t>7661-00</t>
  </si>
  <si>
    <t xml:space="preserve">Popis jakosti výplní vnějších otvorů - plast.oken: rám z plastového profilu, barva bílá, mikroventilace, celk.součinitel tepla Uw= 1,2W/m2.K. Zasklení izol.dvojsklem, bližší specifikace přímo v položce. Kování typové dle konkrétní nabídky subdovavatele. Vše vč.spojovacího a kotevního materiálu a všech syst.doplňků.   </t>
  </si>
  <si>
    <t>7661-01</t>
  </si>
  <si>
    <t xml:space="preserve">Kompl.dod+mtž okno plastové dvoukřídlé roz.2360x1470mm, se střed.sloupkem, otevíravé/sklápěcí, zasklení se vsazeným příčníkem.   </t>
  </si>
  <si>
    <t>7661-01a</t>
  </si>
  <si>
    <t xml:space="preserve">Kompl.dod+mtž okno plastové dvoukřídlé roz.2360x1470mm, se střed.sloupkem, otevíravé/sklápěcí, zasklení vnější bezp.lepená skla (proti proniknutí do objektu) se vsazeným příčníkem.   </t>
  </si>
  <si>
    <t>7661-02</t>
  </si>
  <si>
    <t xml:space="preserve">Kompl.dod+mtž okno plastové dvoukřídlé roz.1960x1470mm, se střed.sloupkem, otevíravé/sklápěcí, zasklení se vsazeným příčníkem.   </t>
  </si>
  <si>
    <t>7661-03</t>
  </si>
  <si>
    <t xml:space="preserve">Kompl.dod+mtž okno plastové dvoukřídlé a spodním pev.zaskleným dílem roz.1960x2200mm, otevíravé/sklápěcí, spodní pevný díl vnitřní bezp.lepená skla (proti poškození)   </t>
  </si>
  <si>
    <t>7661-03a</t>
  </si>
  <si>
    <t xml:space="preserve">Kompl.dod+mtž okno plastové dvoukřídlé a spodním pev.zaskleným dílem roz.1960x2200mm, otevíravé/sklápěcí, spodní pevný díl vnitřní bezp.lepená skla (proti poškození), vnější bezp.lepená skla (proti vniknutí do objektu).   </t>
  </si>
  <si>
    <t>7661-04</t>
  </si>
  <si>
    <t xml:space="preserve">Kompl.dod+mtž okno plastové pětikřídlové roz.1360x3250mm, všechna křídla sklápěcí, vč.pákového mechanismu.   </t>
  </si>
  <si>
    <t>7661-05</t>
  </si>
  <si>
    <t xml:space="preserve">Kompl.dod+mtž okno plastové tříkřídlové roz.1360x1900mm, všechna křídla sklápěcí, vč.pákového mechanismu.   </t>
  </si>
  <si>
    <t>7661-05a</t>
  </si>
  <si>
    <t xml:space="preserve">Kompl.dod+mtž okno plastové tříkřídlové roz.1360x1900mm, všechna křídla sklápěcí, zasklení vnější bezp.lepená skla (proti proniknutí do objektu), vč.pákového mechanismu.   </t>
  </si>
  <si>
    <t>7661-06</t>
  </si>
  <si>
    <t xml:space="preserve">Kompl.dod+mtž okno plastové jednokřídlové roz.1130x1000mm, otevíravé/sklápěcí   </t>
  </si>
  <si>
    <t>7661-06a</t>
  </si>
  <si>
    <t xml:space="preserve">Kompl.dod+mtž okno plastové jednokřídlové roz.1130x1000mm, otevíravé/sklápěcí, zasklení vnější bezp.lepená skla (proti proniknutí do objektu).   </t>
  </si>
  <si>
    <t xml:space="preserve">Konstrukce zámečnické   </t>
  </si>
  <si>
    <t>76790-07</t>
  </si>
  <si>
    <t xml:space="preserve">Kompl.dod+mtž úpravy stávajících dveří kovových posuvných v otvoru roz.1400x3000mm celoprosklených, dveře roz.1150x2100mm v návaznosti na provedení kontaktního zateplovacího systému. Dveře jsou vybaveny ovládáním na senzor, elektrickým pohonem. Dále provézt změnu zasklení na zasklení izol.dvojskem - vnitřní i vnější sklo lepené bezpečnostní (proti vniknutí do objektu a poškození) Uw=1,7W/m2.K. Vše vč.spojovacího a kotevního materiálu a všech doplňků.   </t>
  </si>
  <si>
    <t>76790-08</t>
  </si>
  <si>
    <t xml:space="preserve">Kompl.dod+mtž okna kovového roz. 900x350mm, jednokřídlového, vyklápěcí, vč.kování, barva rámu bílá, zasklení izol.dvojsklem, s pož.odolností EW15 DP1 a vč.všech syst.doplňků.   </t>
  </si>
  <si>
    <t>76790-09</t>
  </si>
  <si>
    <t xml:space="preserve">Kompl.dod+mtž dveří venkovních kovových jednokřídlových roz.700x1900mm vč.kovové zárubně, celoprosklených - zasklení izol.dvojsklem, kompletizované vč.kování a zámku, barva rámu hnědá, s pož.odolností EW15 DP1. Vše vč.spoj. a kotevního materiálu a všech doplňků.   </t>
  </si>
  <si>
    <t>76795-Z3</t>
  </si>
  <si>
    <t xml:space="preserve">Kompl.dod+mtž úprava stávajícího podlahového roštu ocel.roz.1500x850mm, zkrácení v návaznosti na provedení kontaktního zatepl.systému o cca 120mm, vč.spoj.a kotevního materiálu a  synt.nátěru.   </t>
  </si>
  <si>
    <t>76795-Z6</t>
  </si>
  <si>
    <t xml:space="preserve">Kompl.dod+mtž opravy stáv.střešního světlíku roz.1150x1150mm, doplnění větrací mřížky ve štítě světlíku, dmtž.před provedením nové izolace střechy a zpět.montáž po jejím provedení. Vše vč.spoj.a kotevního materiálu a vč.nátěru.   </t>
  </si>
  <si>
    <t>76795-Z8</t>
  </si>
  <si>
    <t xml:space="preserve">Kompl.dod+mtž konstrukce přístřešku nad zadním vchodem roz.1800x693mm, (krytina oceněna v kap.764), z jaklů 80x40x3mm, kotevního plechu P10 a P5 a kotev lepených M12 (12 kusů), povrchová úprava žár.zinkováno. Vše vč.spoj.a kotevního materiálu. Kotveno skrz nový KZS.   </t>
  </si>
  <si>
    <t xml:space="preserve">dle výkresu Z/8:   </t>
  </si>
  <si>
    <t xml:space="preserve">"jakl 80x40x3mm"   5,7*5,289   </t>
  </si>
  <si>
    <t xml:space="preserve">"kot.plech P10"      3*0,16*0,3*80,0   </t>
  </si>
  <si>
    <t xml:space="preserve">"kot.plech P5"        3*0,05*0,28*40,0   </t>
  </si>
  <si>
    <t xml:space="preserve">"přípočet 5% na spoj.a kotevní materiál"   43,347*0,05   </t>
  </si>
  <si>
    <t>76795-Z9</t>
  </si>
  <si>
    <t xml:space="preserve">Kompl.dod+mtž kovového zábradlí z TR35/3 a TR28/3 vč.kotevních plechů P8 a P3, 15 kusů po 2,3m, vč lepených kotev do zdvia M12-150 (celkem 120 kusů), povrchová úprava žár.zinkováno. Vše vč.spoj. a kotevního materiálu. Kotveno skrz nový KZS.   </t>
  </si>
  <si>
    <t xml:space="preserve">dle výkresu Z/9:   </t>
  </si>
  <si>
    <t xml:space="preserve">"TR35/3"   15*2,9*2,39   </t>
  </si>
  <si>
    <t xml:space="preserve">"TR28/3"    2*15*0,175*1,96   </t>
  </si>
  <si>
    <t xml:space="preserve">"kotev.plech P3"   30*0,1   </t>
  </si>
  <si>
    <t xml:space="preserve">"kotev.plech P8"   30*1,44   </t>
  </si>
  <si>
    <t xml:space="preserve">"přípočet 5% na spoj.a kotevní materiál"   160,455*0,05   </t>
  </si>
  <si>
    <t>781</t>
  </si>
  <si>
    <t>781673113x</t>
  </si>
  <si>
    <t xml:space="preserve">Montáž obkladů parapetů šířky do 300 mm z dlaždic keramických lepených standardním lepidlem   </t>
  </si>
  <si>
    <t xml:space="preserve">"1.NP"    4*1,13   </t>
  </si>
  <si>
    <t xml:space="preserve">"2.NP"    (1,13+2*2,36)   </t>
  </si>
  <si>
    <t xml:space="preserve">"3.NP"   3*2,36   </t>
  </si>
  <si>
    <t xml:space="preserve">"5.NP"    3*2,36   </t>
  </si>
  <si>
    <t>597610000</t>
  </si>
  <si>
    <t xml:space="preserve">Dodávka keramického obkladu roz.300x300mm na vnitřní parapety, dezén dle stávajících obkladů   </t>
  </si>
  <si>
    <t xml:space="preserve">"viz.položka 781673113x"   24,53*0,3*1,05   </t>
  </si>
  <si>
    <t>781774120</t>
  </si>
  <si>
    <t xml:space="preserve">Montáž obkladů vnějších z dlaždic keramických do 85 ks/m2 lepených flexibilním lepidlem   </t>
  </si>
  <si>
    <t xml:space="preserve">"zadní vchod"   (1,6+1,1)*0,2   </t>
  </si>
  <si>
    <t>596231130</t>
  </si>
  <si>
    <t xml:space="preserve">Dodávka pásek cihelný obkladový 240x71x10mm, mrazuvzdorný, přírodní barvy   </t>
  </si>
  <si>
    <t xml:space="preserve">"počítáno 54 kusů/m2 a 5% na prořez"   120,538*54*1,05   </t>
  </si>
  <si>
    <t>998781203</t>
  </si>
  <si>
    <t xml:space="preserve">Přesun hmot procentní pro obklady keramické v objektech v do 24 m   </t>
  </si>
  <si>
    <t>783</t>
  </si>
  <si>
    <t>783201811</t>
  </si>
  <si>
    <t xml:space="preserve">Odstranění nátěrů ze zámečnických konstrukcí oškrabáním   </t>
  </si>
  <si>
    <t xml:space="preserve">"Z7 - dva kusy, dle projektanta truba DN70 dl.3,0m + konzolky"   2*(3,0*pi*0,07+1,0)   </t>
  </si>
  <si>
    <t>783221122</t>
  </si>
  <si>
    <t xml:space="preserve">Nátěry syntetické KDK barva dražší matný povrch 1x antikorozní, 1x základní, 2x email   </t>
  </si>
  <si>
    <t>784</t>
  </si>
  <si>
    <t xml:space="preserve">Malby   </t>
  </si>
  <si>
    <t>784453631y</t>
  </si>
  <si>
    <t xml:space="preserve">Malby směsi tekuté disperzní bílé otěruvzdorné dvojnásobné s penetrací místnost v do 3,8 m na SDK i stávající omítky vč.potřebného škrabání a tmelení   </t>
  </si>
  <si>
    <t xml:space="preserve">pouze dotčené stěny výměnou oken:   </t>
  </si>
  <si>
    <t xml:space="preserve">"1.NP"   (3,7+3,45+3,55+4,2+2,95+7,3+3,7+6*3,85+4,5)*2,65   </t>
  </si>
  <si>
    <t xml:space="preserve">"2.NP"   (4,6+7,6+2,1+3,9+1,85+3,5+7,3+3,8+11,6+7*3,85)*2,65   </t>
  </si>
  <si>
    <t xml:space="preserve">"3.NP"   (10,0+3,6+3,85+2,05+2,55+3,6+4,9+3,8+3,3+3,4+5*3,85+7,8+2*3,85)*2,65   </t>
  </si>
  <si>
    <t xml:space="preserve">"4.NP"   (7,1+45+3,3+2,4+7,0+4,8+7,35+3,6+2*3,85+23,8+7,8+7,6)*2,65   </t>
  </si>
  <si>
    <t xml:space="preserve">"5,NP"   (4,5+7,6+2,1+3,8+3,65+4,8+7,3+7,6+9*3,85)*2,65   </t>
  </si>
  <si>
    <t xml:space="preserve">"schodiště"      7,25*3,1+4*3,5*3,1   </t>
  </si>
  <si>
    <t xml:space="preserve">ostění:   </t>
  </si>
  <si>
    <t xml:space="preserve">vnitřní ostění - dodatečná přizdívka špalet.   </t>
  </si>
  <si>
    <t xml:space="preserve">ostění z SDK:   </t>
  </si>
  <si>
    <t>786</t>
  </si>
  <si>
    <t xml:space="preserve">Čalounické úpravy   </t>
  </si>
  <si>
    <t>78610-01</t>
  </si>
  <si>
    <t xml:space="preserve">Kompl.dod+mtž vnitřních horizontálních hliníkových žaluzií pro plastová okna vč.všech systémových doplňků   </t>
  </si>
  <si>
    <t xml:space="preserve">"okna 1-3*"   75*2,36*1,47+3*2,36*1,47+3*1,96*1,47+3*1,97*2,22+2*1,96*2,22   </t>
  </si>
  <si>
    <t>21-M</t>
  </si>
  <si>
    <t xml:space="preserve">Elektromontáže   </t>
  </si>
  <si>
    <t>01sil</t>
  </si>
  <si>
    <t xml:space="preserve">Kompl.dod+mtž Silnoproudých rozvodů a osvětlení - viz. samostatný rozpočet   </t>
  </si>
  <si>
    <t>24-M</t>
  </si>
  <si>
    <t xml:space="preserve">Montáže vzduchotechnických zařízení   </t>
  </si>
  <si>
    <t>024-01</t>
  </si>
  <si>
    <t xml:space="preserve">Kompl.dod+mtž přeložení venkovní chladící jednotky, vč.výměny konzol v závislosti na provádění kontaktního zateplení - demontáž, montáž, zapojení. Vše vč.spoj.a kotevního materiálu a uvedení VZT jednotky do provozu.   </t>
  </si>
  <si>
    <t xml:space="preserve">Vedlejší rozpočtové náklady   </t>
  </si>
  <si>
    <t>01vrn</t>
  </si>
  <si>
    <t xml:space="preserve">Zařízení staveniště   </t>
  </si>
  <si>
    <t>02vrn</t>
  </si>
  <si>
    <t xml:space="preserve">Přirážka na práce při rekonstrukci   </t>
  </si>
  <si>
    <t>031</t>
  </si>
  <si>
    <t xml:space="preserve">Kompletační činnost dodavatele   </t>
  </si>
  <si>
    <t>kcd01</t>
  </si>
  <si>
    <t>Zemní práce celkem:</t>
  </si>
  <si>
    <t>Terénní a sadové úpravy celkem:</t>
  </si>
  <si>
    <t>Zakládání celkem:</t>
  </si>
  <si>
    <t>Svislé a kompletní konstrukce celkem:</t>
  </si>
  <si>
    <t>Komunikace celkem:</t>
  </si>
  <si>
    <t>Úpravy povrchu, podlahy, osazení celkem:</t>
  </si>
  <si>
    <t>Lešení a stavební výtahy celkem:</t>
  </si>
  <si>
    <t>Různé dokončovací konstrukce a práce pozemních staveb celkem:</t>
  </si>
  <si>
    <t>Bourání konstrukcí celkem:</t>
  </si>
  <si>
    <t>Přesun hmot celkem:</t>
  </si>
  <si>
    <t>Povlakové krytiny celkem:</t>
  </si>
  <si>
    <t>Izolace tepelné celkem:</t>
  </si>
  <si>
    <t>Zdravotechnika - vnitřní kanalizace celkem:</t>
  </si>
  <si>
    <t>Konstrukce suché výstavby celkem:</t>
  </si>
  <si>
    <t>Konstrukce klempířské celkem:</t>
  </si>
  <si>
    <t>Konstrukce truhlářské celkem:</t>
  </si>
  <si>
    <t>Výplně otvoru z plastu celkem:</t>
  </si>
  <si>
    <t>Konstrukce zámečnické celkem:</t>
  </si>
  <si>
    <t xml:space="preserve">Obklady keramické   </t>
  </si>
  <si>
    <t>Obklady keramické celkem:</t>
  </si>
  <si>
    <t xml:space="preserve">Nátěry   </t>
  </si>
  <si>
    <t>Nátěry celkem:</t>
  </si>
  <si>
    <t>Malby celkem:</t>
  </si>
  <si>
    <t>Čalounické úpravy celkem:</t>
  </si>
  <si>
    <t>Elektromontáže celkem:</t>
  </si>
  <si>
    <t>Montáže vzduchotechnických zařízení celkem:</t>
  </si>
  <si>
    <t>Vedlejší rozpočtové náklady celkem:</t>
  </si>
  <si>
    <t>Kompletační činnost dodavatele celkem:</t>
  </si>
  <si>
    <t>Rekapitulace nákladů</t>
  </si>
  <si>
    <t>Soupis dalších položek, které musí zcela pokrývat nabídková cena</t>
  </si>
  <si>
    <t>01/</t>
  </si>
  <si>
    <t>veškeré náklady pro zhotovení bezvadného funkčně způsobilého díla, které je předmětem smlouvy.</t>
  </si>
  <si>
    <t>02/</t>
  </si>
  <si>
    <t>veškeré náklady pro zajištění bezpečné práce, ochrany materiálů, součástí a dalších předmětů pro realizaci díla.</t>
  </si>
  <si>
    <t>03/</t>
  </si>
  <si>
    <t>náklady na ochranu díla až do přejímky.</t>
  </si>
  <si>
    <t>04/</t>
  </si>
  <si>
    <t>veškeré náklady na ochranu lícních ploch stěn, stropů, podlah, oken, dveří…</t>
  </si>
  <si>
    <t>05/</t>
  </si>
  <si>
    <t>náklady na ochranu stavby před negativními vlivy počasí např. deště, teploty apod. Týká se to hlavně opravy střechy a výměny oken.</t>
  </si>
  <si>
    <t>06/</t>
  </si>
  <si>
    <t>náklady na trvalý úklid veřejných komunikací znečištěných v průběhu stavby a náklady na potřebné dopravní značení.</t>
  </si>
  <si>
    <t>07/</t>
  </si>
  <si>
    <t>náklady na trvalý úklid vnitřních ploch znečištěných v průběhu stavby.</t>
  </si>
  <si>
    <t>08/</t>
  </si>
  <si>
    <t>náklady na dodání a provedení veškerých kotevních prvků, spojovacích prvků, pomocných konstrukcí vč. stavebních přípomocí s tím spojených (tzn.vč.prací bouracích s uvedením povrchů do původního stavu) a provedení prací nespecifikovaných v projektové dokumentaci, ale nezbytných pro provedení díla.</t>
  </si>
  <si>
    <t>9/</t>
  </si>
  <si>
    <t>náklady na případné zvětšené přesuny hmot a skládkovné.</t>
  </si>
  <si>
    <t>10/</t>
  </si>
  <si>
    <t>náklady na skladování, dovozné, balné, clo, zpětné odeslání obalů.</t>
  </si>
  <si>
    <t>11/</t>
  </si>
  <si>
    <t>náklady na veškeré údržbářské a opravárenské práce nutné pro zhotovení díla.</t>
  </si>
  <si>
    <t>12/</t>
  </si>
  <si>
    <t>náklady na zhotovení výkresů, výpočtů a dalších výkonů potřebných pro detailní rozpracování projektů předaných objednatelem, které jsou potřebné pro realizaci díla.</t>
  </si>
  <si>
    <t>13/</t>
  </si>
  <si>
    <t>V rámci zařízení staveniště provést též provizorní oplocení, napojení (s vlastním měřemím) na elektro a vodu.</t>
  </si>
  <si>
    <t>OSTATNÍ:</t>
  </si>
  <si>
    <t>U pozic, jejichž číslo odpovídá konkrétní položce  stavebních ceníků ÚRS Praha, platí pro danou pozici úplný popis položky z ceníku ÚRS Praha a případně i další upřesňující popisy.</t>
  </si>
  <si>
    <t>Rozměry uvedené v rozpočtu jsou orientační a před započetím výroby je třeba je upřesnit měřením na stavbě.</t>
  </si>
  <si>
    <t xml:space="preserve">03/ </t>
  </si>
  <si>
    <t xml:space="preserve">Rekonstrukce se bude provádět za plného provozu investora, proto v rámci položky "Provozní vlivy" je třeba tuto skutečnost zohlednit. </t>
  </si>
  <si>
    <t>Plánování a provádění prací, které mohou zasáhnout do provozu investora, bude nutné předem konzultovat se zástupcem investora.</t>
  </si>
  <si>
    <t>Investor provede vyklizení a zakrytí nábytku v dotčených místnostech tak, aby mohla být provedena výměna oken a práce s tím spojené. Dodavatel je ale povinen provézt zakrytí podlah proti poškození a následný hrubý úklid.</t>
  </si>
  <si>
    <t>Stavba celkem (bez DPH):</t>
  </si>
  <si>
    <t>DPH 20%</t>
  </si>
  <si>
    <t>Stavba celkem vč.DPH:</t>
  </si>
  <si>
    <r>
      <t xml:space="preserve">Stavba:   </t>
    </r>
    <r>
      <rPr>
        <b/>
        <sz val="12"/>
        <rFont val="Arial CE"/>
        <family val="2"/>
        <charset val="238"/>
      </rPr>
      <t>ÚP ČR-Náchod-výměna oken a zateplení budovy Kladská 1092, Náchod</t>
    </r>
  </si>
  <si>
    <t>dle výběrového řízení</t>
  </si>
  <si>
    <t>ČR-Úřad práce ČR, Kalovo náměstí 1359/1, Praha 28</t>
  </si>
  <si>
    <t>Zpracoval:   Ondřej Gerhart, Arnošt Gerhart</t>
  </si>
  <si>
    <t>Datum:   11.10.2012</t>
  </si>
  <si>
    <t>ROZPOČET ELEKTROINSTALACE-HROMOSVOD</t>
  </si>
  <si>
    <t xml:space="preserve">   Soupis výkonů</t>
  </si>
  <si>
    <t>ÚP ČR NÁCHOD - KLADSKÁ 1092</t>
  </si>
  <si>
    <t xml:space="preserve">090-elektroinstalace            </t>
  </si>
  <si>
    <t>katalogové ceny bez DPH</t>
  </si>
  <si>
    <t>Číslo pozice/Nr. Position</t>
  </si>
  <si>
    <t>POPIS VÝKONU/ Beschreibung der Leistungen</t>
  </si>
  <si>
    <t>Měrná jednotka/ Maßeinheit</t>
  </si>
  <si>
    <t>Množství/ Masse</t>
  </si>
  <si>
    <t>Jednotková cena/ Einheitpreis</t>
  </si>
  <si>
    <t>Cena / Betrag</t>
  </si>
  <si>
    <t>REKAPITULACE</t>
  </si>
  <si>
    <t>Dodávka</t>
  </si>
  <si>
    <t>Hromosvod</t>
  </si>
  <si>
    <t>Montáž hromosvodu</t>
  </si>
  <si>
    <t>CELKEM SOUPIS VÝKONŮ</t>
  </si>
  <si>
    <t>Nosný materiál</t>
  </si>
  <si>
    <t>krabice  A 8/5       IP 54</t>
  </si>
  <si>
    <t>ks</t>
  </si>
  <si>
    <t>trubka bezhalogenová PVC  tuhá , vnější pr. 16 mm, vnitřní prům. 13,7 mm</t>
  </si>
  <si>
    <t>příchytka trubky PVC  16</t>
  </si>
  <si>
    <t>spojka  trubky PVC  16</t>
  </si>
  <si>
    <t>koleno trubky PVC  16</t>
  </si>
  <si>
    <t>sádra stavební</t>
  </si>
  <si>
    <t>q</t>
  </si>
  <si>
    <t>CYKY J3x1,5</t>
  </si>
  <si>
    <t>CYKY J3x2,5</t>
  </si>
  <si>
    <t>JYTY 4x1</t>
  </si>
  <si>
    <t>JYTY 7x1</t>
  </si>
  <si>
    <t>topný kabel dvoužilový - 40 metrů, 230V/800W - 1m 20W, s odolností proti UV záření</t>
  </si>
  <si>
    <t>ocelové lanko pro zvavěšení topného kabelu do okapového svodu 20 m</t>
  </si>
  <si>
    <t xml:space="preserve">senzor vlhkosti </t>
  </si>
  <si>
    <t xml:space="preserve">teplotní senzor </t>
  </si>
  <si>
    <t>demontáž a zpětná montáž - přepojení stávajících zařízení, neobsažených v projektu elektroinstalace, spojených se zateplením a s opravou střechy</t>
  </si>
  <si>
    <t>HZS</t>
  </si>
  <si>
    <t xml:space="preserve">CELKEM </t>
  </si>
  <si>
    <t>podružný materiál       3% z nosného materiálu</t>
  </si>
  <si>
    <t>Montáž dle ceníku C 21 M</t>
  </si>
  <si>
    <t>krabicová rozvodka lištová vč. zapojení</t>
  </si>
  <si>
    <t>trubka PVC pod omítku</t>
  </si>
  <si>
    <t>tabulky a štítky na kabely</t>
  </si>
  <si>
    <t>osazení hmoždinky do panelu</t>
  </si>
  <si>
    <t>kabel  CYKYLo pod omítkou-do CYKY 5x2.5 PU</t>
  </si>
  <si>
    <t>kabel  do CYKY 5x2.5 VU</t>
  </si>
  <si>
    <t>příplatek za zatahování kabelu do 4 kg</t>
  </si>
  <si>
    <t>ukončení kabelu do 4x10</t>
  </si>
  <si>
    <t>připojení časových členů, pohybových senzorů, kouřových hlásičů, termostatů</t>
  </si>
  <si>
    <t>připojení střešních vpustí</t>
  </si>
  <si>
    <t>zkoušky a revize</t>
  </si>
  <si>
    <t>zakreslení skutečného provedení</t>
  </si>
  <si>
    <t>zednické přípomoce     3% z ceny montáže</t>
  </si>
  <si>
    <t>Výkopové práce</t>
  </si>
  <si>
    <t>vytyčení trasy, výkop 35 x 80 / 3.tř zeminy, hutnění, provizorní úprava terénu</t>
  </si>
  <si>
    <t>dozbrojení rozváděče 4.N.P.  RMS 4</t>
  </si>
  <si>
    <t>svorka RSA 6</t>
  </si>
  <si>
    <t>stykač 230/25-40</t>
  </si>
  <si>
    <t>proudový chránič PHF7-40/4/003-G</t>
  </si>
  <si>
    <t>jistič B6/1</t>
  </si>
  <si>
    <t>jistič B10/1</t>
  </si>
  <si>
    <t>jistič B16/3</t>
  </si>
  <si>
    <t xml:space="preserve">sněhový regulátor </t>
  </si>
  <si>
    <t xml:space="preserve">podružný materiál  </t>
  </si>
  <si>
    <t>montáž</t>
  </si>
  <si>
    <t>CELKEM</t>
  </si>
  <si>
    <t>Hromosvod - bezúdržbový materiál Al, nerez, PVC</t>
  </si>
  <si>
    <t>AlMgSi drát pr.8mm</t>
  </si>
  <si>
    <t>kabel HVI pr. 20 mm bílý</t>
  </si>
  <si>
    <t>koncovka kabelu HVI</t>
  </si>
  <si>
    <t>ochranný úhelník 2000 mm</t>
  </si>
  <si>
    <t>atypické hmoždinky, šrouby ( 200 mm )</t>
  </si>
  <si>
    <t xml:space="preserve">držák OU </t>
  </si>
  <si>
    <t>drát zemnící  FeZn pr. 10</t>
  </si>
  <si>
    <t>FeZn 30/4 zemnící pásek</t>
  </si>
  <si>
    <t>štítek označení</t>
  </si>
  <si>
    <t>SZ - svorka zkušební  Al</t>
  </si>
  <si>
    <t>SR 03 - svorka pásek/kulatina</t>
  </si>
  <si>
    <t>podpěra vedení na svislé stěny pro kabel HVI vč. izolantu</t>
  </si>
  <si>
    <t>podpěra vedení na svislé stěny pro kabel HVI bílá/šedá</t>
  </si>
  <si>
    <t>podpěra vedení na ploché střechy - betonplast</t>
  </si>
  <si>
    <t>UNI - svorka univerzální</t>
  </si>
  <si>
    <t>betonový sokl 12 kg</t>
  </si>
  <si>
    <t>trojnožka k jímací tyči   1350x1350</t>
  </si>
  <si>
    <t>svorka k jímací tyči</t>
  </si>
  <si>
    <t>jímací tyč 3 m Al</t>
  </si>
  <si>
    <t>dilatace</t>
  </si>
  <si>
    <t>ZT 2000 - FeZn zemnící tyč</t>
  </si>
  <si>
    <t>montáž AlMgSi drát 8mm</t>
  </si>
  <si>
    <t>kabel HVI</t>
  </si>
  <si>
    <t>výroba atypických dílů ( izolant-podpěra )</t>
  </si>
  <si>
    <t>montáž FeZn 10</t>
  </si>
  <si>
    <t>ks/m</t>
  </si>
  <si>
    <t>montáž FeZn pásek uzemnění</t>
  </si>
  <si>
    <t>montáž svorky do 2 šroubů</t>
  </si>
  <si>
    <t>montáž svorky nad 2 šrouby</t>
  </si>
  <si>
    <t>montáž zemnící tyče</t>
  </si>
  <si>
    <t>montáž jímací tyče</t>
  </si>
  <si>
    <t>montáž OU nebo OT</t>
  </si>
  <si>
    <t>označení svodů štítkem</t>
  </si>
  <si>
    <t>montážní práce z pevného žebříku</t>
  </si>
  <si>
    <t>SLEPÝ ROZPOČET S VÝKAZEM VÝMĚR</t>
  </si>
</sst>
</file>

<file path=xl/styles.xml><?xml version="1.0" encoding="utf-8"?>
<styleSheet xmlns="http://schemas.openxmlformats.org/spreadsheetml/2006/main">
  <numFmts count="8">
    <numFmt numFmtId="41" formatCode="_-* #,##0\ _K_č_-;\-* #,##0\ _K_č_-;_-* &quot;-&quot;\ _K_č_-;_-@_-"/>
    <numFmt numFmtId="165" formatCode="#,##0.000;\-#,##0.000"/>
    <numFmt numFmtId="166" formatCode="#,##0.00;\-#,##0.00"/>
    <numFmt numFmtId="168" formatCode="#,##0_ ;\-#,##0\ "/>
    <numFmt numFmtId="169" formatCode="#,##0.0\ _K_č"/>
    <numFmt numFmtId="170" formatCode="#,##0\ _K_č"/>
    <numFmt numFmtId="171" formatCode="#,##0.00;[Red]\-#,##0.00"/>
    <numFmt numFmtId="172" formatCode="0.0"/>
  </numFmts>
  <fonts count="39">
    <font>
      <sz val="8"/>
      <name val="MS Sans Serif"/>
      <charset val="1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MS Sans Serif"/>
      <family val="2"/>
      <charset val="238"/>
    </font>
    <font>
      <sz val="10"/>
      <name val="Arial CE"/>
      <family val="2"/>
      <charset val="238"/>
    </font>
    <font>
      <sz val="12"/>
      <name val="formata"/>
      <charset val="238"/>
    </font>
    <font>
      <sz val="12"/>
      <name val="formata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i/>
      <sz val="12"/>
      <name val="Arial"/>
      <family val="2"/>
      <charset val="238"/>
    </font>
    <font>
      <sz val="24"/>
      <name val="Arial"/>
      <family val="2"/>
      <charset val="238"/>
    </font>
    <font>
      <sz val="12"/>
      <name val="Arial"/>
      <family val="2"/>
      <charset val="238"/>
    </font>
    <font>
      <sz val="20"/>
      <name val="Arial Black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2"/>
      <name val="formata"/>
      <charset val="238"/>
    </font>
    <font>
      <b/>
      <sz val="10"/>
      <name val="Arial"/>
      <family val="2"/>
      <charset val="238"/>
    </font>
    <font>
      <u/>
      <sz val="12"/>
      <color indexed="8"/>
      <name val="formata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50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i/>
      <sz val="14"/>
      <name val="Arial"/>
      <family val="2"/>
      <charset val="238"/>
    </font>
    <font>
      <b/>
      <sz val="12"/>
      <color indexed="50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</font>
    <font>
      <b/>
      <i/>
      <sz val="12"/>
      <name val="Arial"/>
      <family val="2"/>
    </font>
    <font>
      <sz val="16"/>
      <name val="Arial"/>
      <family val="2"/>
      <charset val="238"/>
    </font>
    <font>
      <sz val="5"/>
      <name val="Arial"/>
      <family val="2"/>
      <charset val="238"/>
    </font>
    <font>
      <sz val="8"/>
      <color rgb="FF0070C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 applyAlignment="0">
      <alignment vertical="top" wrapText="1"/>
      <protection locked="0"/>
    </xf>
    <xf numFmtId="171" fontId="8" fillId="0" borderId="0" applyFont="0" applyFill="0" applyBorder="0" applyAlignment="0" applyProtection="0"/>
    <xf numFmtId="0" fontId="23" fillId="0" borderId="0" applyNumberFormat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6" fillId="0" borderId="0"/>
    <xf numFmtId="0" fontId="7" fillId="0" borderId="0"/>
  </cellStyleXfs>
  <cellXfs count="200">
    <xf numFmtId="0" fontId="0" fillId="0" borderId="0" xfId="0" applyAlignment="1">
      <alignment vertical="top"/>
      <protection locked="0"/>
    </xf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left" wrapText="1"/>
      <protection locked="0"/>
    </xf>
    <xf numFmtId="165" fontId="3" fillId="0" borderId="0" xfId="0" applyNumberFormat="1" applyFont="1" applyFill="1" applyBorder="1" applyAlignment="1">
      <alignment horizontal="right"/>
      <protection locked="0"/>
    </xf>
    <xf numFmtId="166" fontId="3" fillId="0" borderId="0" xfId="0" applyNumberFormat="1" applyFont="1" applyFill="1" applyBorder="1" applyAlignment="1">
      <alignment horizontal="right"/>
      <protection locked="0"/>
    </xf>
    <xf numFmtId="0" fontId="4" fillId="0" borderId="0" xfId="0" applyFont="1" applyFill="1" applyBorder="1" applyAlignment="1">
      <alignment horizontal="left" wrapText="1"/>
      <protection locked="0"/>
    </xf>
    <xf numFmtId="0" fontId="2" fillId="0" borderId="0" xfId="0" applyFont="1" applyFill="1" applyBorder="1" applyAlignment="1">
      <alignment horizontal="left" vertical="top" wrapText="1"/>
      <protection locked="0"/>
    </xf>
    <xf numFmtId="165" fontId="2" fillId="0" borderId="0" xfId="0" applyNumberFormat="1" applyFont="1" applyFill="1" applyBorder="1" applyAlignment="1">
      <alignment horizontal="right" vertical="top"/>
      <protection locked="0"/>
    </xf>
    <xf numFmtId="166" fontId="2" fillId="0" borderId="0" xfId="0" applyNumberFormat="1" applyFont="1" applyFill="1" applyBorder="1" applyAlignment="1">
      <alignment horizontal="right"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  <protection locked="0"/>
    </xf>
    <xf numFmtId="165" fontId="3" fillId="0" borderId="0" xfId="0" applyNumberFormat="1" applyFont="1" applyFill="1" applyBorder="1" applyAlignment="1">
      <alignment horizontal="right" vertical="top" wrapText="1"/>
      <protection locked="0"/>
    </xf>
    <xf numFmtId="166" fontId="3" fillId="0" borderId="0" xfId="0" applyNumberFormat="1" applyFont="1" applyFill="1" applyBorder="1" applyAlignment="1">
      <alignment horizontal="right" vertical="top" wrapText="1"/>
      <protection locked="0"/>
    </xf>
    <xf numFmtId="0" fontId="4" fillId="0" borderId="0" xfId="0" applyFont="1" applyFill="1" applyBorder="1" applyAlignment="1">
      <alignment horizontal="left" vertical="top" wrapText="1"/>
      <protection locked="0"/>
    </xf>
    <xf numFmtId="165" fontId="4" fillId="0" borderId="0" xfId="0" applyNumberFormat="1" applyFont="1" applyFill="1" applyBorder="1" applyAlignment="1">
      <alignment horizontal="right" vertical="top" wrapText="1"/>
      <protection locked="0"/>
    </xf>
    <xf numFmtId="166" fontId="4" fillId="0" borderId="0" xfId="0" applyNumberFormat="1" applyFont="1" applyFill="1" applyBorder="1" applyAlignment="1">
      <alignment horizontal="right" vertical="top" wrapText="1"/>
      <protection locked="0"/>
    </xf>
    <xf numFmtId="168" fontId="4" fillId="0" borderId="0" xfId="0" applyNumberFormat="1" applyFont="1" applyFill="1" applyBorder="1" applyAlignment="1">
      <alignment horizontal="right" vertical="top" wrapText="1"/>
      <protection locked="0"/>
    </xf>
    <xf numFmtId="168" fontId="3" fillId="0" borderId="0" xfId="0" applyNumberFormat="1" applyFont="1" applyFill="1" applyBorder="1" applyAlignment="1">
      <alignment horizontal="right" vertical="top" wrapText="1"/>
      <protection locked="0"/>
    </xf>
    <xf numFmtId="0" fontId="5" fillId="0" borderId="0" xfId="0" applyFont="1" applyFill="1" applyBorder="1" applyAlignment="1">
      <alignment horizontal="left" vertical="top"/>
      <protection locked="0"/>
    </xf>
    <xf numFmtId="0" fontId="4" fillId="0" borderId="2" xfId="0" applyFont="1" applyFill="1" applyBorder="1" applyAlignment="1">
      <alignment horizontal="left" wrapText="1"/>
      <protection locked="0"/>
    </xf>
    <xf numFmtId="0" fontId="3" fillId="0" borderId="2" xfId="0" applyFont="1" applyFill="1" applyBorder="1" applyAlignment="1">
      <alignment horizontal="left" wrapText="1"/>
      <protection locked="0"/>
    </xf>
    <xf numFmtId="165" fontId="3" fillId="0" borderId="2" xfId="0" applyNumberFormat="1" applyFont="1" applyFill="1" applyBorder="1" applyAlignment="1">
      <alignment horizontal="right"/>
      <protection locked="0"/>
    </xf>
    <xf numFmtId="166" fontId="3" fillId="0" borderId="2" xfId="0" applyNumberFormat="1" applyFont="1" applyFill="1" applyBorder="1" applyAlignment="1">
      <alignment horizontal="right"/>
      <protection locked="0"/>
    </xf>
    <xf numFmtId="0" fontId="4" fillId="0" borderId="3" xfId="0" applyFont="1" applyFill="1" applyBorder="1" applyAlignment="1">
      <alignment horizontal="left" wrapText="1"/>
      <protection locked="0"/>
    </xf>
    <xf numFmtId="0" fontId="3" fillId="0" borderId="3" xfId="0" applyFont="1" applyFill="1" applyBorder="1" applyAlignment="1">
      <alignment horizontal="left" wrapText="1"/>
      <protection locked="0"/>
    </xf>
    <xf numFmtId="165" fontId="3" fillId="0" borderId="3" xfId="0" applyNumberFormat="1" applyFont="1" applyFill="1" applyBorder="1" applyAlignment="1">
      <alignment horizontal="right"/>
      <protection locked="0"/>
    </xf>
    <xf numFmtId="166" fontId="3" fillId="0" borderId="3" xfId="0" applyNumberFormat="1" applyFont="1" applyFill="1" applyBorder="1" applyAlignment="1">
      <alignment horizontal="right"/>
      <protection locked="0"/>
    </xf>
    <xf numFmtId="0" fontId="4" fillId="0" borderId="0" xfId="5" applyNumberFormat="1" applyFont="1" applyAlignment="1" applyProtection="1">
      <alignment horizontal="right" vertical="top" wrapText="1"/>
    </xf>
    <xf numFmtId="0" fontId="3" fillId="0" borderId="0" xfId="5" applyNumberFormat="1" applyFont="1" applyAlignment="1" applyProtection="1">
      <alignment vertical="top" wrapText="1"/>
    </xf>
    <xf numFmtId="0" fontId="3" fillId="4" borderId="0" xfId="0" applyFont="1" applyFill="1" applyBorder="1" applyAlignment="1" applyProtection="1">
      <alignment horizontal="left" wrapText="1"/>
      <protection locked="0"/>
    </xf>
    <xf numFmtId="165" fontId="3" fillId="4" borderId="0" xfId="0" applyNumberFormat="1" applyFont="1" applyFill="1" applyBorder="1" applyAlignment="1" applyProtection="1">
      <alignment horizontal="right"/>
      <protection locked="0"/>
    </xf>
    <xf numFmtId="166" fontId="3" fillId="4" borderId="0" xfId="0" applyNumberFormat="1" applyFont="1" applyFill="1" applyBorder="1" applyAlignment="1" applyProtection="1">
      <alignment horizontal="right"/>
      <protection locked="0"/>
    </xf>
    <xf numFmtId="168" fontId="4" fillId="4" borderId="0" xfId="0" applyNumberFormat="1" applyFont="1" applyFill="1" applyBorder="1" applyAlignment="1" applyProtection="1">
      <alignment horizontal="right"/>
      <protection locked="0"/>
    </xf>
    <xf numFmtId="0" fontId="4" fillId="0" borderId="0" xfId="5" applyNumberFormat="1" applyFont="1" applyAlignment="1" applyProtection="1">
      <alignment vertical="top" wrapText="1"/>
    </xf>
    <xf numFmtId="0" fontId="4" fillId="0" borderId="0" xfId="5" applyNumberFormat="1" applyFont="1" applyAlignment="1" applyProtection="1">
      <alignment horizontal="left" vertical="top" wrapText="1"/>
    </xf>
    <xf numFmtId="0" fontId="4" fillId="0" borderId="0" xfId="6" applyNumberFormat="1" applyFont="1" applyAlignment="1" applyProtection="1">
      <alignment horizontal="left" vertical="top" wrapText="1"/>
    </xf>
    <xf numFmtId="0" fontId="4" fillId="0" borderId="0" xfId="6" applyNumberFormat="1" applyFont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3" applyFont="1" applyAlignment="1" applyProtection="1">
      <alignment horizontal="right" vertical="top" wrapText="1"/>
    </xf>
    <xf numFmtId="0" fontId="10" fillId="0" borderId="0" xfId="3" applyFont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0" xfId="3" applyFont="1" applyAlignment="1" applyProtection="1">
      <alignment vertical="top" wrapText="1"/>
    </xf>
    <xf numFmtId="165" fontId="38" fillId="0" borderId="0" xfId="0" applyNumberFormat="1" applyFont="1" applyFill="1" applyBorder="1" applyAlignment="1" applyProtection="1">
      <alignment horizontal="right" vertical="top" wrapText="1"/>
      <protection locked="0"/>
    </xf>
    <xf numFmtId="166" fontId="38" fillId="0" borderId="0" xfId="0" applyNumberFormat="1" applyFont="1" applyFill="1" applyBorder="1" applyAlignment="1" applyProtection="1">
      <alignment horizontal="right" vertical="top" wrapText="1"/>
      <protection locked="0"/>
    </xf>
    <xf numFmtId="168" fontId="3" fillId="0" borderId="2" xfId="0" applyNumberFormat="1" applyFont="1" applyFill="1" applyBorder="1" applyAlignment="1">
      <alignment horizontal="right"/>
      <protection locked="0"/>
    </xf>
    <xf numFmtId="168" fontId="3" fillId="0" borderId="0" xfId="0" applyNumberFormat="1" applyFont="1" applyFill="1" applyBorder="1" applyAlignment="1">
      <alignment horizontal="right"/>
      <protection locked="0"/>
    </xf>
    <xf numFmtId="168" fontId="4" fillId="0" borderId="2" xfId="0" applyNumberFormat="1" applyFont="1" applyFill="1" applyBorder="1" applyAlignment="1">
      <alignment horizontal="right"/>
      <protection locked="0"/>
    </xf>
    <xf numFmtId="0" fontId="11" fillId="0" borderId="0" xfId="0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>
      <alignment horizontal="left"/>
      <protection locked="0"/>
    </xf>
    <xf numFmtId="0" fontId="4" fillId="0" borderId="3" xfId="0" applyNumberFormat="1" applyFont="1" applyFill="1" applyBorder="1" applyAlignment="1">
      <alignment horizontal="left"/>
      <protection locked="0"/>
    </xf>
    <xf numFmtId="0" fontId="3" fillId="0" borderId="3" xfId="0" applyNumberFormat="1" applyFont="1" applyFill="1" applyBorder="1" applyAlignment="1">
      <alignment horizontal="left"/>
      <protection locked="0"/>
    </xf>
    <xf numFmtId="0" fontId="3" fillId="0" borderId="3" xfId="0" applyNumberFormat="1" applyFont="1" applyFill="1" applyBorder="1" applyAlignment="1">
      <alignment horizontal="right"/>
      <protection locked="0"/>
    </xf>
    <xf numFmtId="0" fontId="2" fillId="0" borderId="0" xfId="0" applyNumberFormat="1" applyFont="1" applyFill="1" applyBorder="1" applyAlignment="1">
      <alignment horizontal="left" vertical="top"/>
      <protection locked="0"/>
    </xf>
    <xf numFmtId="0" fontId="12" fillId="0" borderId="4" xfId="3" applyFont="1" applyBorder="1" applyAlignment="1">
      <alignment horizontal="center" vertical="center"/>
    </xf>
    <xf numFmtId="0" fontId="12" fillId="0" borderId="5" xfId="3" applyFont="1" applyBorder="1" applyAlignment="1">
      <alignment horizontal="left"/>
    </xf>
    <xf numFmtId="0" fontId="13" fillId="0" borderId="5" xfId="3" applyFont="1" applyBorder="1" applyAlignment="1">
      <alignment horizontal="left"/>
    </xf>
    <xf numFmtId="169" fontId="14" fillId="0" borderId="5" xfId="3" applyNumberFormat="1" applyFont="1" applyBorder="1" applyAlignment="1">
      <alignment horizontal="center"/>
    </xf>
    <xf numFmtId="4" fontId="14" fillId="0" borderId="5" xfId="3" applyNumberFormat="1" applyFont="1" applyBorder="1" applyAlignment="1" applyProtection="1">
      <alignment horizontal="left"/>
      <protection locked="0"/>
    </xf>
    <xf numFmtId="0" fontId="13" fillId="0" borderId="6" xfId="3" applyFont="1" applyBorder="1" applyAlignment="1">
      <alignment horizontal="left"/>
    </xf>
    <xf numFmtId="0" fontId="8" fillId="0" borderId="0" xfId="3" applyBorder="1"/>
    <xf numFmtId="0" fontId="15" fillId="0" borderId="7" xfId="3" applyFont="1" applyBorder="1" applyAlignment="1">
      <alignment horizontal="center" vertical="center"/>
    </xf>
    <xf numFmtId="0" fontId="16" fillId="0" borderId="0" xfId="3" applyFont="1" applyBorder="1" applyAlignment="1">
      <alignment horizontal="left"/>
    </xf>
    <xf numFmtId="0" fontId="17" fillId="0" borderId="0" xfId="3" applyFont="1" applyBorder="1" applyAlignment="1">
      <alignment horizontal="center"/>
    </xf>
    <xf numFmtId="169" fontId="17" fillId="0" borderId="0" xfId="3" applyNumberFormat="1" applyFont="1" applyBorder="1" applyAlignment="1">
      <alignment horizontal="center"/>
    </xf>
    <xf numFmtId="4" fontId="18" fillId="0" borderId="0" xfId="3" applyNumberFormat="1" applyFont="1" applyBorder="1" applyAlignment="1" applyProtection="1">
      <alignment horizontal="left"/>
      <protection locked="0"/>
    </xf>
    <xf numFmtId="3" fontId="17" fillId="0" borderId="8" xfId="3" applyNumberFormat="1" applyFont="1" applyBorder="1" applyAlignment="1">
      <alignment horizontal="left"/>
    </xf>
    <xf numFmtId="0" fontId="15" fillId="0" borderId="9" xfId="3" applyFont="1" applyBorder="1" applyAlignment="1">
      <alignment horizontal="center" vertical="center"/>
    </xf>
    <xf numFmtId="0" fontId="19" fillId="0" borderId="10" xfId="3" applyFont="1" applyBorder="1" applyAlignment="1">
      <alignment horizontal="left"/>
    </xf>
    <xf numFmtId="14" fontId="21" fillId="0" borderId="11" xfId="3" applyNumberFormat="1" applyFont="1" applyBorder="1" applyAlignment="1">
      <alignment horizontal="center"/>
    </xf>
    <xf numFmtId="0" fontId="18" fillId="0" borderId="12" xfId="3" applyFont="1" applyBorder="1" applyAlignment="1">
      <alignment horizontal="center" vertical="center" wrapText="1"/>
    </xf>
    <xf numFmtId="0" fontId="22" fillId="0" borderId="13" xfId="3" applyFont="1" applyBorder="1" applyAlignment="1">
      <alignment horizontal="center" vertical="center" wrapText="1"/>
    </xf>
    <xf numFmtId="0" fontId="18" fillId="0" borderId="13" xfId="3" applyFont="1" applyBorder="1" applyAlignment="1">
      <alignment horizontal="center" vertical="center" wrapText="1"/>
    </xf>
    <xf numFmtId="169" fontId="18" fillId="0" borderId="13" xfId="3" applyNumberFormat="1" applyFont="1" applyBorder="1" applyAlignment="1">
      <alignment horizontal="center" vertical="center" wrapText="1"/>
    </xf>
    <xf numFmtId="4" fontId="18" fillId="0" borderId="13" xfId="3" applyNumberFormat="1" applyFont="1" applyBorder="1" applyAlignment="1" applyProtection="1">
      <alignment horizontal="center" vertical="center" wrapText="1"/>
      <protection locked="0"/>
    </xf>
    <xf numFmtId="4" fontId="18" fillId="0" borderId="14" xfId="3" applyNumberFormat="1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 wrapText="1"/>
    </xf>
    <xf numFmtId="0" fontId="12" fillId="0" borderId="16" xfId="3" applyFont="1" applyBorder="1" applyAlignment="1">
      <alignment wrapText="1"/>
    </xf>
    <xf numFmtId="169" fontId="18" fillId="0" borderId="15" xfId="3" applyNumberFormat="1" applyFont="1" applyBorder="1" applyAlignment="1">
      <alignment horizontal="center" vertical="center" wrapText="1"/>
    </xf>
    <xf numFmtId="170" fontId="18" fillId="0" borderId="15" xfId="3" applyNumberFormat="1" applyFont="1" applyBorder="1" applyAlignment="1" applyProtection="1">
      <alignment horizontal="center" vertical="center" wrapText="1"/>
      <protection locked="0"/>
    </xf>
    <xf numFmtId="41" fontId="18" fillId="0" borderId="15" xfId="3" applyNumberFormat="1" applyFont="1" applyBorder="1" applyAlignment="1">
      <alignment horizontal="center" vertical="center"/>
    </xf>
    <xf numFmtId="0" fontId="18" fillId="0" borderId="17" xfId="3" applyFont="1" applyBorder="1" applyAlignment="1">
      <alignment horizontal="center" vertical="center" wrapText="1"/>
    </xf>
    <xf numFmtId="0" fontId="23" fillId="0" borderId="17" xfId="2" applyBorder="1" applyAlignment="1" applyProtection="1">
      <alignment wrapText="1"/>
    </xf>
    <xf numFmtId="169" fontId="18" fillId="0" borderId="17" xfId="3" applyNumberFormat="1" applyFont="1" applyBorder="1" applyAlignment="1">
      <alignment horizontal="center" vertical="center" wrapText="1"/>
    </xf>
    <xf numFmtId="170" fontId="18" fillId="0" borderId="17" xfId="3" applyNumberFormat="1" applyFont="1" applyBorder="1" applyAlignment="1" applyProtection="1">
      <alignment horizontal="center" vertical="center" wrapText="1"/>
      <protection locked="0"/>
    </xf>
    <xf numFmtId="37" fontId="24" fillId="0" borderId="17" xfId="3" applyNumberFormat="1" applyFont="1" applyBorder="1" applyAlignment="1">
      <alignment horizontal="center" vertical="center"/>
    </xf>
    <xf numFmtId="170" fontId="24" fillId="0" borderId="17" xfId="3" applyNumberFormat="1" applyFont="1" applyBorder="1" applyAlignment="1">
      <alignment horizontal="center" vertical="center"/>
    </xf>
    <xf numFmtId="0" fontId="23" fillId="0" borderId="17" xfId="2" applyFont="1" applyBorder="1" applyAlignment="1" applyProtection="1">
      <alignment wrapText="1"/>
    </xf>
    <xf numFmtId="0" fontId="17" fillId="2" borderId="18" xfId="3" applyFont="1" applyFill="1" applyBorder="1" applyAlignment="1">
      <alignment horizontal="center" vertical="center"/>
    </xf>
    <xf numFmtId="0" fontId="25" fillId="2" borderId="18" xfId="3" applyFont="1" applyFill="1" applyBorder="1" applyAlignment="1">
      <alignment wrapText="1"/>
    </xf>
    <xf numFmtId="169" fontId="17" fillId="2" borderId="18" xfId="3" applyNumberFormat="1" applyFont="1" applyFill="1" applyBorder="1" applyAlignment="1">
      <alignment horizontal="center" vertical="center"/>
    </xf>
    <xf numFmtId="170" fontId="15" fillId="2" borderId="18" xfId="3" applyNumberFormat="1" applyFont="1" applyFill="1" applyBorder="1" applyAlignment="1" applyProtection="1">
      <alignment horizontal="center" vertical="center"/>
      <protection locked="0"/>
    </xf>
    <xf numFmtId="170" fontId="26" fillId="2" borderId="18" xfId="3" applyNumberFormat="1" applyFont="1" applyFill="1" applyBorder="1" applyAlignment="1">
      <alignment horizontal="center" vertical="center"/>
    </xf>
    <xf numFmtId="0" fontId="18" fillId="0" borderId="19" xfId="3" applyFont="1" applyBorder="1" applyAlignment="1">
      <alignment horizontal="center" vertical="center" wrapText="1"/>
    </xf>
    <xf numFmtId="0" fontId="22" fillId="0" borderId="19" xfId="3" applyFont="1" applyBorder="1" applyAlignment="1">
      <alignment horizontal="center" vertical="center" wrapText="1"/>
    </xf>
    <xf numFmtId="169" fontId="18" fillId="0" borderId="19" xfId="3" applyNumberFormat="1" applyFont="1" applyBorder="1" applyAlignment="1">
      <alignment horizontal="center" vertical="center" wrapText="1"/>
    </xf>
    <xf numFmtId="4" fontId="18" fillId="0" borderId="19" xfId="3" applyNumberFormat="1" applyFont="1" applyBorder="1" applyAlignment="1" applyProtection="1">
      <alignment horizontal="center" vertical="center" wrapText="1"/>
      <protection locked="0"/>
    </xf>
    <xf numFmtId="4" fontId="18" fillId="0" borderId="19" xfId="3" applyNumberFormat="1" applyFont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  <xf numFmtId="0" fontId="13" fillId="0" borderId="18" xfId="3" applyFont="1" applyBorder="1" applyAlignment="1">
      <alignment wrapText="1"/>
    </xf>
    <xf numFmtId="169" fontId="17" fillId="0" borderId="18" xfId="3" applyNumberFormat="1" applyFont="1" applyBorder="1" applyAlignment="1">
      <alignment horizontal="center" vertical="center"/>
    </xf>
    <xf numFmtId="0" fontId="13" fillId="0" borderId="18" xfId="3" applyFont="1" applyBorder="1" applyAlignment="1" applyProtection="1">
      <alignment horizontal="center" vertical="center"/>
      <protection locked="0"/>
    </xf>
    <xf numFmtId="0" fontId="27" fillId="0" borderId="18" xfId="3" applyFont="1" applyFill="1" applyBorder="1" applyAlignment="1">
      <alignment horizontal="center" vertical="center"/>
    </xf>
    <xf numFmtId="0" fontId="28" fillId="0" borderId="18" xfId="4" applyFont="1" applyBorder="1" applyAlignment="1">
      <alignment horizontal="left" wrapText="1"/>
    </xf>
    <xf numFmtId="0" fontId="29" fillId="0" borderId="18" xfId="4" applyFont="1" applyBorder="1" applyAlignment="1">
      <alignment horizontal="center"/>
    </xf>
    <xf numFmtId="0" fontId="28" fillId="0" borderId="18" xfId="4" applyFont="1" applyBorder="1" applyAlignment="1">
      <alignment horizontal="right"/>
    </xf>
    <xf numFmtId="172" fontId="28" fillId="0" borderId="18" xfId="1" applyNumberFormat="1" applyFont="1" applyBorder="1" applyAlignment="1"/>
    <xf numFmtId="172" fontId="28" fillId="0" borderId="18" xfId="4" applyNumberFormat="1" applyFont="1" applyBorder="1" applyAlignment="1">
      <alignment horizontal="right"/>
    </xf>
    <xf numFmtId="0" fontId="8" fillId="0" borderId="0" xfId="3" applyBorder="1" applyAlignment="1" applyProtection="1">
      <alignment vertical="top" wrapText="1"/>
    </xf>
    <xf numFmtId="0" fontId="28" fillId="0" borderId="18" xfId="4" applyFont="1" applyBorder="1" applyAlignment="1">
      <alignment horizontal="left" vertical="center" wrapText="1"/>
    </xf>
    <xf numFmtId="0" fontId="29" fillId="0" borderId="18" xfId="4" applyFont="1" applyBorder="1" applyAlignment="1">
      <alignment horizontal="center" vertical="center"/>
    </xf>
    <xf numFmtId="0" fontId="28" fillId="0" borderId="18" xfId="4" applyFont="1" applyBorder="1" applyAlignment="1">
      <alignment horizontal="right" vertical="center"/>
    </xf>
    <xf numFmtId="172" fontId="28" fillId="0" borderId="18" xfId="1" applyNumberFormat="1" applyFont="1" applyBorder="1" applyAlignment="1">
      <alignment vertical="center"/>
    </xf>
    <xf numFmtId="172" fontId="28" fillId="0" borderId="18" xfId="4" applyNumberFormat="1" applyFont="1" applyBorder="1" applyAlignment="1">
      <alignment horizontal="right" vertical="center"/>
    </xf>
    <xf numFmtId="172" fontId="30" fillId="0" borderId="18" xfId="4" applyNumberFormat="1" applyFont="1" applyBorder="1" applyAlignment="1">
      <alignment horizontal="right"/>
    </xf>
    <xf numFmtId="0" fontId="17" fillId="0" borderId="20" xfId="3" applyFont="1" applyFill="1" applyBorder="1" applyAlignment="1">
      <alignment horizontal="center" vertical="center"/>
    </xf>
    <xf numFmtId="0" fontId="31" fillId="0" borderId="21" xfId="3" applyFont="1" applyFill="1" applyBorder="1" applyAlignment="1">
      <alignment wrapText="1"/>
    </xf>
    <xf numFmtId="0" fontId="17" fillId="0" borderId="21" xfId="3" applyFont="1" applyFill="1" applyBorder="1" applyAlignment="1">
      <alignment horizontal="center" vertical="center"/>
    </xf>
    <xf numFmtId="169" fontId="17" fillId="0" borderId="21" xfId="3" applyNumberFormat="1" applyFont="1" applyFill="1" applyBorder="1" applyAlignment="1">
      <alignment horizontal="center" vertical="center"/>
    </xf>
    <xf numFmtId="170" fontId="15" fillId="0" borderId="21" xfId="3" applyNumberFormat="1" applyFont="1" applyFill="1" applyBorder="1" applyAlignment="1" applyProtection="1">
      <alignment horizontal="center" vertical="center"/>
      <protection locked="0"/>
    </xf>
    <xf numFmtId="170" fontId="32" fillId="0" borderId="22" xfId="3" applyNumberFormat="1" applyFont="1" applyFill="1" applyBorder="1" applyAlignment="1">
      <alignment horizontal="center" vertical="center"/>
    </xf>
    <xf numFmtId="0" fontId="8" fillId="0" borderId="0" xfId="3" applyFill="1" applyBorder="1"/>
    <xf numFmtId="0" fontId="17" fillId="3" borderId="9" xfId="3" applyFont="1" applyFill="1" applyBorder="1" applyAlignment="1">
      <alignment horizontal="center" vertical="center"/>
    </xf>
    <xf numFmtId="0" fontId="31" fillId="3" borderId="10" xfId="3" applyFont="1" applyFill="1" applyBorder="1" applyAlignment="1">
      <alignment wrapText="1"/>
    </xf>
    <xf numFmtId="0" fontId="17" fillId="3" borderId="10" xfId="3" applyFont="1" applyFill="1" applyBorder="1" applyAlignment="1">
      <alignment horizontal="center" vertical="center"/>
    </xf>
    <xf numFmtId="169" fontId="17" fillId="3" borderId="10" xfId="3" applyNumberFormat="1" applyFont="1" applyFill="1" applyBorder="1" applyAlignment="1">
      <alignment horizontal="center" vertical="center"/>
    </xf>
    <xf numFmtId="0" fontId="15" fillId="3" borderId="10" xfId="3" applyFont="1" applyFill="1" applyBorder="1" applyAlignment="1" applyProtection="1">
      <alignment horizontal="center" vertical="center"/>
      <protection locked="0"/>
    </xf>
    <xf numFmtId="170" fontId="19" fillId="3" borderId="11" xfId="3" applyNumberFormat="1" applyFont="1" applyFill="1" applyBorder="1" applyAlignment="1">
      <alignment horizontal="center" vertical="center"/>
    </xf>
    <xf numFmtId="0" fontId="17" fillId="0" borderId="20" xfId="3" applyFont="1" applyBorder="1" applyAlignment="1">
      <alignment horizontal="center" vertical="center"/>
    </xf>
    <xf numFmtId="0" fontId="13" fillId="0" borderId="21" xfId="3" applyFont="1" applyBorder="1" applyAlignment="1">
      <alignment wrapText="1"/>
    </xf>
    <xf numFmtId="0" fontId="17" fillId="0" borderId="21" xfId="3" applyFont="1" applyBorder="1" applyAlignment="1">
      <alignment horizontal="center" vertical="center"/>
    </xf>
    <xf numFmtId="169" fontId="17" fillId="0" borderId="21" xfId="3" applyNumberFormat="1" applyFont="1" applyBorder="1" applyAlignment="1">
      <alignment horizontal="center" vertical="center"/>
    </xf>
    <xf numFmtId="0" fontId="13" fillId="0" borderId="21" xfId="3" applyFont="1" applyBorder="1" applyAlignment="1" applyProtection="1">
      <alignment horizontal="center" vertical="center"/>
      <protection locked="0"/>
    </xf>
    <xf numFmtId="170" fontId="27" fillId="0" borderId="22" xfId="3" applyNumberFormat="1" applyFont="1" applyBorder="1" applyAlignment="1">
      <alignment horizontal="center" vertical="center"/>
    </xf>
    <xf numFmtId="172" fontId="28" fillId="0" borderId="18" xfId="1" applyNumberFormat="1" applyFont="1" applyBorder="1" applyAlignment="1">
      <alignment horizontal="right"/>
    </xf>
    <xf numFmtId="0" fontId="28" fillId="0" borderId="18" xfId="4" applyFont="1" applyFill="1" applyBorder="1" applyAlignment="1">
      <alignment horizontal="left" vertical="top" wrapText="1"/>
    </xf>
    <xf numFmtId="0" fontId="29" fillId="0" borderId="18" xfId="4" applyFont="1" applyFill="1" applyBorder="1" applyAlignment="1">
      <alignment horizontal="center" vertical="top" wrapText="1"/>
    </xf>
    <xf numFmtId="0" fontId="28" fillId="0" borderId="18" xfId="4" applyFont="1" applyFill="1" applyBorder="1" applyAlignment="1">
      <alignment horizontal="right" vertical="top" wrapText="1"/>
    </xf>
    <xf numFmtId="172" fontId="28" fillId="0" borderId="18" xfId="1" applyNumberFormat="1" applyFont="1" applyFill="1" applyBorder="1" applyAlignment="1">
      <alignment horizontal="right" vertical="top" wrapText="1"/>
    </xf>
    <xf numFmtId="172" fontId="28" fillId="0" borderId="18" xfId="4" applyNumberFormat="1" applyFont="1" applyFill="1" applyBorder="1" applyAlignment="1">
      <alignment horizontal="right" vertical="top" wrapText="1"/>
    </xf>
    <xf numFmtId="0" fontId="33" fillId="0" borderId="21" xfId="3" applyFont="1" applyFill="1" applyBorder="1" applyAlignment="1">
      <alignment wrapText="1"/>
    </xf>
    <xf numFmtId="1" fontId="8" fillId="0" borderId="18" xfId="3" applyNumberFormat="1" applyBorder="1" applyAlignment="1">
      <alignment horizontal="left" wrapText="1"/>
    </xf>
    <xf numFmtId="0" fontId="33" fillId="3" borderId="10" xfId="3" applyFont="1" applyFill="1" applyBorder="1" applyAlignment="1">
      <alignment wrapText="1"/>
    </xf>
    <xf numFmtId="0" fontId="15" fillId="0" borderId="20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8" fillId="0" borderId="18" xfId="3" applyFont="1" applyBorder="1" applyAlignment="1">
      <alignment wrapText="1"/>
    </xf>
    <xf numFmtId="0" fontId="29" fillId="0" borderId="18" xfId="3" applyFont="1" applyBorder="1" applyAlignment="1">
      <alignment horizontal="center"/>
    </xf>
    <xf numFmtId="0" fontId="28" fillId="0" borderId="18" xfId="3" applyFont="1" applyBorder="1"/>
    <xf numFmtId="172" fontId="28" fillId="0" borderId="18" xfId="3" applyNumberFormat="1" applyFont="1" applyBorder="1"/>
    <xf numFmtId="172" fontId="20" fillId="0" borderId="18" xfId="3" applyNumberFormat="1" applyFont="1" applyBorder="1"/>
    <xf numFmtId="0" fontId="15" fillId="0" borderId="20" xfId="3" applyFont="1" applyFill="1" applyBorder="1" applyAlignment="1">
      <alignment horizontal="center" vertical="center"/>
    </xf>
    <xf numFmtId="0" fontId="15" fillId="3" borderId="9" xfId="3" applyFont="1" applyFill="1" applyBorder="1" applyAlignment="1">
      <alignment horizontal="center" vertical="center"/>
    </xf>
    <xf numFmtId="0" fontId="20" fillId="0" borderId="18" xfId="3" applyFont="1" applyBorder="1" applyAlignment="1">
      <alignment horizontal="center" wrapText="1"/>
    </xf>
    <xf numFmtId="0" fontId="34" fillId="0" borderId="18" xfId="3" applyFont="1" applyBorder="1"/>
    <xf numFmtId="0" fontId="28" fillId="0" borderId="18" xfId="3" applyFont="1" applyBorder="1" applyAlignment="1">
      <alignment horizontal="center"/>
    </xf>
    <xf numFmtId="0" fontId="28" fillId="0" borderId="18" xfId="3" applyFont="1" applyBorder="1" applyAlignment="1">
      <alignment horizontal="right"/>
    </xf>
    <xf numFmtId="172" fontId="28" fillId="0" borderId="18" xfId="3" applyNumberFormat="1" applyFont="1" applyBorder="1" applyAlignment="1">
      <alignment horizontal="right"/>
    </xf>
    <xf numFmtId="0" fontId="28" fillId="0" borderId="18" xfId="3" applyFont="1" applyBorder="1" applyAlignment="1">
      <alignment horizontal="left" wrapText="1"/>
    </xf>
    <xf numFmtId="0" fontId="15" fillId="0" borderId="4" xfId="3" applyFont="1" applyFill="1" applyBorder="1" applyAlignment="1">
      <alignment horizontal="center" vertical="center"/>
    </xf>
    <xf numFmtId="0" fontId="33" fillId="0" borderId="5" xfId="3" applyFont="1" applyFill="1" applyBorder="1" applyAlignment="1">
      <alignment wrapText="1"/>
    </xf>
    <xf numFmtId="0" fontId="15" fillId="0" borderId="5" xfId="3" applyFont="1" applyFill="1" applyBorder="1" applyAlignment="1">
      <alignment horizontal="center" vertical="center"/>
    </xf>
    <xf numFmtId="169" fontId="15" fillId="0" borderId="5" xfId="3" applyNumberFormat="1" applyFont="1" applyFill="1" applyBorder="1" applyAlignment="1">
      <alignment horizontal="center" vertical="center"/>
    </xf>
    <xf numFmtId="170" fontId="15" fillId="0" borderId="5" xfId="3" applyNumberFormat="1" applyFont="1" applyFill="1" applyBorder="1" applyAlignment="1" applyProtection="1">
      <alignment horizontal="center" vertical="center"/>
      <protection locked="0"/>
    </xf>
    <xf numFmtId="170" fontId="32" fillId="0" borderId="6" xfId="3" applyNumberFormat="1" applyFont="1" applyFill="1" applyBorder="1" applyAlignment="1">
      <alignment horizontal="center" vertical="center"/>
    </xf>
    <xf numFmtId="0" fontId="15" fillId="3" borderId="4" xfId="3" applyFont="1" applyFill="1" applyBorder="1" applyAlignment="1">
      <alignment horizontal="center" vertical="center"/>
    </xf>
    <xf numFmtId="0" fontId="33" fillId="3" borderId="5" xfId="3" applyFont="1" applyFill="1" applyBorder="1" applyAlignment="1">
      <alignment wrapText="1"/>
    </xf>
    <xf numFmtId="0" fontId="15" fillId="3" borderId="5" xfId="3" applyFont="1" applyFill="1" applyBorder="1" applyAlignment="1">
      <alignment horizontal="center" vertical="center"/>
    </xf>
    <xf numFmtId="169" fontId="15" fillId="3" borderId="5" xfId="3" applyNumberFormat="1" applyFont="1" applyFill="1" applyBorder="1" applyAlignment="1">
      <alignment horizontal="center" vertical="center"/>
    </xf>
    <xf numFmtId="170" fontId="15" fillId="3" borderId="5" xfId="3" applyNumberFormat="1" applyFont="1" applyFill="1" applyBorder="1" applyAlignment="1" applyProtection="1">
      <alignment horizontal="center" vertical="center"/>
      <protection locked="0"/>
    </xf>
    <xf numFmtId="170" fontId="32" fillId="3" borderId="6" xfId="3" applyNumberFormat="1" applyFont="1" applyFill="1" applyBorder="1" applyAlignment="1">
      <alignment horizontal="center" vertical="center"/>
    </xf>
    <xf numFmtId="0" fontId="28" fillId="0" borderId="18" xfId="4" applyFont="1" applyBorder="1" applyAlignment="1">
      <alignment horizontal="center"/>
    </xf>
    <xf numFmtId="0" fontId="35" fillId="0" borderId="18" xfId="4" applyFont="1" applyBorder="1" applyAlignment="1">
      <alignment horizontal="left" wrapText="1"/>
    </xf>
    <xf numFmtId="0" fontId="29" fillId="0" borderId="18" xfId="3" applyFont="1" applyFill="1" applyBorder="1" applyAlignment="1">
      <alignment horizontal="center" vertical="center"/>
    </xf>
    <xf numFmtId="0" fontId="33" fillId="0" borderId="18" xfId="3" applyFont="1" applyFill="1" applyBorder="1" applyAlignment="1">
      <alignment wrapText="1"/>
    </xf>
    <xf numFmtId="169" fontId="15" fillId="0" borderId="18" xfId="3" applyNumberFormat="1" applyFont="1" applyFill="1" applyBorder="1" applyAlignment="1">
      <alignment horizontal="center" vertical="center"/>
    </xf>
    <xf numFmtId="170" fontId="15" fillId="0" borderId="18" xfId="3" applyNumberFormat="1" applyFont="1" applyFill="1" applyBorder="1" applyAlignment="1" applyProtection="1">
      <alignment horizontal="center" vertical="center"/>
      <protection locked="0"/>
    </xf>
    <xf numFmtId="170" fontId="32" fillId="0" borderId="18" xfId="3" applyNumberFormat="1" applyFont="1" applyFill="1" applyBorder="1" applyAlignment="1">
      <alignment horizontal="center" vertical="center"/>
    </xf>
    <xf numFmtId="0" fontId="29" fillId="3" borderId="18" xfId="3" applyFont="1" applyFill="1" applyBorder="1" applyAlignment="1">
      <alignment horizontal="center" vertical="center"/>
    </xf>
    <xf numFmtId="0" fontId="33" fillId="3" borderId="18" xfId="3" applyFont="1" applyFill="1" applyBorder="1" applyAlignment="1">
      <alignment wrapText="1"/>
    </xf>
    <xf numFmtId="169" fontId="17" fillId="3" borderId="18" xfId="3" applyNumberFormat="1" applyFont="1" applyFill="1" applyBorder="1" applyAlignment="1">
      <alignment horizontal="center" vertical="center"/>
    </xf>
    <xf numFmtId="0" fontId="15" fillId="3" borderId="18" xfId="3" applyFont="1" applyFill="1" applyBorder="1" applyAlignment="1" applyProtection="1">
      <alignment horizontal="center" vertical="center"/>
      <protection locked="0"/>
    </xf>
    <xf numFmtId="170" fontId="19" fillId="3" borderId="18" xfId="3" applyNumberFormat="1" applyFont="1" applyFill="1" applyBorder="1" applyAlignment="1">
      <alignment horizontal="center" vertical="center"/>
    </xf>
    <xf numFmtId="0" fontId="17" fillId="3" borderId="18" xfId="3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/>
    </xf>
    <xf numFmtId="0" fontId="36" fillId="0" borderId="19" xfId="3" applyFont="1" applyFill="1" applyBorder="1" applyAlignment="1">
      <alignment vertical="center" wrapText="1"/>
    </xf>
    <xf numFmtId="0" fontId="17" fillId="0" borderId="19" xfId="3" applyFont="1" applyFill="1" applyBorder="1" applyAlignment="1">
      <alignment horizontal="center" vertical="center"/>
    </xf>
    <xf numFmtId="169" fontId="17" fillId="0" borderId="19" xfId="3" applyNumberFormat="1" applyFont="1" applyFill="1" applyBorder="1" applyAlignment="1">
      <alignment horizontal="center" vertical="center"/>
    </xf>
    <xf numFmtId="41" fontId="37" fillId="0" borderId="9" xfId="3" applyNumberFormat="1" applyFont="1" applyFill="1" applyBorder="1" applyAlignment="1" applyProtection="1">
      <alignment horizontal="center" vertical="center"/>
      <protection locked="0"/>
    </xf>
    <xf numFmtId="170" fontId="26" fillId="0" borderId="19" xfId="3" applyNumberFormat="1" applyFont="1" applyFill="1" applyBorder="1" applyAlignment="1">
      <alignment horizontal="center" vertical="center" wrapText="1"/>
    </xf>
    <xf numFmtId="0" fontId="8" fillId="0" borderId="0" xfId="3" applyAlignment="1">
      <alignment horizontal="center" vertical="center"/>
    </xf>
    <xf numFmtId="0" fontId="8" fillId="0" borderId="0" xfId="3"/>
    <xf numFmtId="169" fontId="8" fillId="0" borderId="0" xfId="3" applyNumberFormat="1"/>
    <xf numFmtId="0" fontId="8" fillId="0" borderId="0" xfId="3" applyProtection="1">
      <protection locked="0"/>
    </xf>
    <xf numFmtId="3" fontId="4" fillId="0" borderId="2" xfId="0" applyNumberFormat="1" applyFont="1" applyFill="1" applyBorder="1" applyAlignment="1">
      <alignment horizontal="right"/>
      <protection locked="0"/>
    </xf>
    <xf numFmtId="3" fontId="4" fillId="0" borderId="3" xfId="0" applyNumberFormat="1" applyFont="1" applyFill="1" applyBorder="1" applyAlignment="1">
      <alignment horizontal="right"/>
      <protection locked="0"/>
    </xf>
    <xf numFmtId="169" fontId="20" fillId="0" borderId="10" xfId="3" applyNumberFormat="1" applyFont="1" applyBorder="1" applyAlignment="1">
      <alignment horizontal="center"/>
    </xf>
    <xf numFmtId="0" fontId="8" fillId="0" borderId="10" xfId="3" applyBorder="1" applyAlignment="1"/>
  </cellXfs>
  <cellStyles count="7">
    <cellStyle name="čárky_List1" xfId="1"/>
    <cellStyle name="Hypertextový odkaz" xfId="2" builtinId="8"/>
    <cellStyle name="normální" xfId="0" builtinId="0"/>
    <cellStyle name="normální 2" xfId="3"/>
    <cellStyle name="normální_List1" xfId="4"/>
    <cellStyle name="normální_List1_1" xfId="5"/>
    <cellStyle name="normální_Škoda Vrchlabí, Hlavní brána, 24.9.200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31</xdr:row>
      <xdr:rowOff>0</xdr:rowOff>
    </xdr:from>
    <xdr:to>
      <xdr:col>1</xdr:col>
      <xdr:colOff>495300</xdr:colOff>
      <xdr:row>31</xdr:row>
      <xdr:rowOff>0</xdr:rowOff>
    </xdr:to>
    <xdr:sp macro="" textlink="">
      <xdr:nvSpPr>
        <xdr:cNvPr id="2073" name="Line 1"/>
        <xdr:cNvSpPr>
          <a:spLocks noChangeShapeType="1"/>
        </xdr:cNvSpPr>
      </xdr:nvSpPr>
      <xdr:spPr bwMode="auto">
        <a:xfrm>
          <a:off x="1162050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34</xdr:row>
      <xdr:rowOff>0</xdr:rowOff>
    </xdr:from>
    <xdr:to>
      <xdr:col>1</xdr:col>
      <xdr:colOff>495300</xdr:colOff>
      <xdr:row>34</xdr:row>
      <xdr:rowOff>0</xdr:rowOff>
    </xdr:to>
    <xdr:sp macro="" textlink="">
      <xdr:nvSpPr>
        <xdr:cNvPr id="2074" name="Line 2"/>
        <xdr:cNvSpPr>
          <a:spLocks noChangeShapeType="1"/>
        </xdr:cNvSpPr>
      </xdr:nvSpPr>
      <xdr:spPr bwMode="auto">
        <a:xfrm>
          <a:off x="1162050" y="9305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34</xdr:row>
      <xdr:rowOff>0</xdr:rowOff>
    </xdr:from>
    <xdr:to>
      <xdr:col>1</xdr:col>
      <xdr:colOff>495300</xdr:colOff>
      <xdr:row>34</xdr:row>
      <xdr:rowOff>0</xdr:rowOff>
    </xdr:to>
    <xdr:sp macro="" textlink="">
      <xdr:nvSpPr>
        <xdr:cNvPr id="2075" name="Line 18"/>
        <xdr:cNvSpPr>
          <a:spLocks noChangeShapeType="1"/>
        </xdr:cNvSpPr>
      </xdr:nvSpPr>
      <xdr:spPr bwMode="auto">
        <a:xfrm>
          <a:off x="1162050" y="9305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3"/>
  <sheetViews>
    <sheetView showGridLines="0" tabSelected="1" workbookViewId="0">
      <pane ySplit="9" topLeftCell="A750" activePane="bottomLeft" state="frozenSplit"/>
      <selection pane="bottomLeft" activeCell="E753" sqref="E753"/>
    </sheetView>
  </sheetViews>
  <sheetFormatPr defaultColWidth="10.5" defaultRowHeight="12" customHeight="1"/>
  <cols>
    <col min="1" max="1" width="11.6640625" style="9" customWidth="1"/>
    <col min="2" max="2" width="46.83203125" style="9" customWidth="1"/>
    <col min="3" max="3" width="4" style="9" customWidth="1"/>
    <col min="4" max="4" width="10.83203125" style="10" customWidth="1"/>
    <col min="5" max="5" width="10.83203125" style="11" customWidth="1"/>
    <col min="6" max="6" width="14.5" style="11" customWidth="1"/>
    <col min="7" max="16384" width="10.5" style="2"/>
  </cols>
  <sheetData>
    <row r="1" spans="1:6" ht="15.75">
      <c r="A1" s="51" t="s">
        <v>847</v>
      </c>
      <c r="B1" s="1"/>
      <c r="C1" s="1"/>
      <c r="D1" s="1"/>
      <c r="E1" s="1"/>
      <c r="F1" s="1"/>
    </row>
    <row r="2" spans="1:6" ht="15.75">
      <c r="A2" s="3" t="s">
        <v>743</v>
      </c>
      <c r="B2" s="4"/>
      <c r="C2" s="4"/>
      <c r="D2" s="4"/>
      <c r="E2" s="1"/>
      <c r="F2" s="1"/>
    </row>
    <row r="3" spans="1:6" ht="12.75" customHeight="1">
      <c r="A3" s="3"/>
      <c r="B3" s="4"/>
      <c r="C3" s="4"/>
      <c r="D3" s="4"/>
      <c r="E3" s="1"/>
      <c r="F3" s="1"/>
    </row>
    <row r="4" spans="1:6" ht="12.75" customHeight="1">
      <c r="A4" s="4" t="s">
        <v>0</v>
      </c>
      <c r="B4" s="4" t="s">
        <v>745</v>
      </c>
      <c r="C4" s="4"/>
      <c r="D4" s="4" t="s">
        <v>746</v>
      </c>
      <c r="E4" s="1"/>
      <c r="F4" s="1"/>
    </row>
    <row r="5" spans="1:6" ht="12.75" customHeight="1">
      <c r="A5" s="4" t="s">
        <v>1</v>
      </c>
      <c r="B5" s="4" t="s">
        <v>744</v>
      </c>
      <c r="C5" s="4"/>
      <c r="D5" s="4" t="s">
        <v>747</v>
      </c>
      <c r="E5" s="1"/>
      <c r="F5" s="1"/>
    </row>
    <row r="6" spans="1:6" ht="6" customHeight="1">
      <c r="A6" s="1"/>
      <c r="B6" s="1"/>
      <c r="C6" s="1"/>
      <c r="D6" s="1"/>
      <c r="E6" s="1"/>
      <c r="F6" s="1"/>
    </row>
    <row r="7" spans="1:6" ht="25.5" customHeight="1">
      <c r="A7" s="12" t="s">
        <v>2</v>
      </c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</row>
    <row r="8" spans="1:6" ht="12.7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</row>
    <row r="9" spans="1:6" ht="4.5" customHeight="1">
      <c r="A9" s="1"/>
      <c r="B9" s="1"/>
      <c r="C9" s="1"/>
      <c r="D9" s="1"/>
      <c r="E9" s="1"/>
      <c r="F9" s="1"/>
    </row>
    <row r="10" spans="1:6" ht="21" customHeight="1">
      <c r="A10" s="5"/>
      <c r="B10" s="5"/>
      <c r="C10" s="5"/>
      <c r="D10" s="6"/>
      <c r="E10" s="7"/>
      <c r="F10" s="7"/>
    </row>
    <row r="11" spans="1:6" ht="11.25">
      <c r="A11" s="5"/>
      <c r="B11" s="5"/>
      <c r="C11" s="5"/>
      <c r="D11" s="6"/>
      <c r="E11" s="7"/>
      <c r="F11" s="7"/>
    </row>
    <row r="12" spans="1:6" ht="11.25">
      <c r="A12" s="5"/>
      <c r="B12" s="5" t="s">
        <v>705</v>
      </c>
      <c r="C12" s="5"/>
      <c r="D12" s="6"/>
      <c r="E12" s="7"/>
      <c r="F12" s="7"/>
    </row>
    <row r="13" spans="1:6" ht="11.25">
      <c r="A13" s="5"/>
      <c r="B13" s="5"/>
      <c r="C13" s="5"/>
      <c r="D13" s="6"/>
      <c r="E13" s="7"/>
      <c r="F13" s="7"/>
    </row>
    <row r="14" spans="1:6" ht="11.25">
      <c r="A14" s="5"/>
      <c r="B14" s="22" t="s">
        <v>13</v>
      </c>
      <c r="C14" s="23"/>
      <c r="D14" s="24"/>
      <c r="E14" s="25"/>
      <c r="F14" s="196">
        <f>F97</f>
        <v>0</v>
      </c>
    </row>
    <row r="15" spans="1:6" ht="11.25">
      <c r="A15" s="5"/>
      <c r="B15" s="26" t="s">
        <v>26</v>
      </c>
      <c r="C15" s="27"/>
      <c r="D15" s="28"/>
      <c r="E15" s="29"/>
      <c r="F15" s="197">
        <f>F102</f>
        <v>0</v>
      </c>
    </row>
    <row r="16" spans="1:6" ht="11.25">
      <c r="A16" s="5"/>
      <c r="B16" s="26" t="s">
        <v>30</v>
      </c>
      <c r="C16" s="27"/>
      <c r="D16" s="28"/>
      <c r="E16" s="29"/>
      <c r="F16" s="197">
        <f>F112</f>
        <v>0</v>
      </c>
    </row>
    <row r="17" spans="1:6" ht="11.25">
      <c r="A17" s="5"/>
      <c r="B17" s="26" t="s">
        <v>43</v>
      </c>
      <c r="C17" s="27"/>
      <c r="D17" s="28"/>
      <c r="E17" s="29"/>
      <c r="F17" s="197">
        <f>F124</f>
        <v>0</v>
      </c>
    </row>
    <row r="18" spans="1:6" ht="11.25">
      <c r="A18" s="5"/>
      <c r="B18" s="26" t="s">
        <v>55</v>
      </c>
      <c r="C18" s="27"/>
      <c r="D18" s="28"/>
      <c r="E18" s="29"/>
      <c r="F18" s="197">
        <f>F132</f>
        <v>0</v>
      </c>
    </row>
    <row r="19" spans="1:6" ht="11.25">
      <c r="A19" s="5"/>
      <c r="B19" s="26" t="s">
        <v>64</v>
      </c>
      <c r="C19" s="27"/>
      <c r="D19" s="28"/>
      <c r="E19" s="29"/>
      <c r="F19" s="197">
        <f>F375</f>
        <v>0</v>
      </c>
    </row>
    <row r="20" spans="1:6" ht="11.25">
      <c r="A20" s="5"/>
      <c r="B20" s="26" t="s">
        <v>251</v>
      </c>
      <c r="C20" s="27"/>
      <c r="D20" s="28"/>
      <c r="E20" s="29"/>
      <c r="F20" s="197">
        <f>F386</f>
        <v>0</v>
      </c>
    </row>
    <row r="21" spans="1:6" s="56" customFormat="1" ht="11.25">
      <c r="A21" s="52"/>
      <c r="B21" s="53" t="s">
        <v>262</v>
      </c>
      <c r="C21" s="54"/>
      <c r="D21" s="55"/>
      <c r="E21" s="55"/>
      <c r="F21" s="197">
        <f>F407</f>
        <v>0</v>
      </c>
    </row>
    <row r="22" spans="1:6" ht="11.25">
      <c r="A22" s="5"/>
      <c r="B22" s="26" t="s">
        <v>291</v>
      </c>
      <c r="C22" s="27"/>
      <c r="D22" s="28"/>
      <c r="E22" s="29"/>
      <c r="F22" s="197">
        <f>F515</f>
        <v>0</v>
      </c>
    </row>
    <row r="23" spans="1:6" ht="11.25">
      <c r="A23" s="5"/>
      <c r="B23" s="26" t="s">
        <v>426</v>
      </c>
      <c r="C23" s="27"/>
      <c r="D23" s="28"/>
      <c r="E23" s="29"/>
      <c r="F23" s="197">
        <f>F519</f>
        <v>0</v>
      </c>
    </row>
    <row r="24" spans="1:6" ht="11.25">
      <c r="A24" s="5"/>
      <c r="B24" s="26" t="s">
        <v>429</v>
      </c>
      <c r="C24" s="27"/>
      <c r="D24" s="28"/>
      <c r="E24" s="29"/>
      <c r="F24" s="197">
        <f>F543</f>
        <v>0</v>
      </c>
    </row>
    <row r="25" spans="1:6" ht="11.25">
      <c r="A25" s="5"/>
      <c r="B25" s="26" t="s">
        <v>458</v>
      </c>
      <c r="C25" s="27"/>
      <c r="D25" s="28"/>
      <c r="E25" s="29"/>
      <c r="F25" s="197">
        <f>F556</f>
        <v>0</v>
      </c>
    </row>
    <row r="26" spans="1:6" ht="11.25">
      <c r="A26" s="5"/>
      <c r="B26" s="26" t="s">
        <v>474</v>
      </c>
      <c r="C26" s="27"/>
      <c r="D26" s="28"/>
      <c r="E26" s="29"/>
      <c r="F26" s="197">
        <f>F563</f>
        <v>0</v>
      </c>
    </row>
    <row r="27" spans="1:6" ht="11.25">
      <c r="A27" s="5"/>
      <c r="B27" s="26" t="s">
        <v>483</v>
      </c>
      <c r="C27" s="27"/>
      <c r="D27" s="28"/>
      <c r="E27" s="29"/>
      <c r="F27" s="197">
        <f>F569</f>
        <v>0</v>
      </c>
    </row>
    <row r="28" spans="1:6" ht="11.25">
      <c r="A28" s="5"/>
      <c r="B28" s="26" t="s">
        <v>489</v>
      </c>
      <c r="C28" s="27"/>
      <c r="D28" s="28"/>
      <c r="E28" s="29"/>
      <c r="F28" s="197">
        <f>F626</f>
        <v>0</v>
      </c>
    </row>
    <row r="29" spans="1:6" ht="11.25">
      <c r="A29" s="5"/>
      <c r="B29" s="26" t="s">
        <v>560</v>
      </c>
      <c r="C29" s="27"/>
      <c r="D29" s="28"/>
      <c r="E29" s="29"/>
      <c r="F29" s="197">
        <f>F638</f>
        <v>0</v>
      </c>
    </row>
    <row r="30" spans="1:6" ht="11.25">
      <c r="A30" s="5"/>
      <c r="B30" s="26" t="s">
        <v>569</v>
      </c>
      <c r="C30" s="27"/>
      <c r="D30" s="28"/>
      <c r="E30" s="29"/>
      <c r="F30" s="197">
        <f>F652</f>
        <v>0</v>
      </c>
    </row>
    <row r="31" spans="1:6" ht="11.25">
      <c r="A31" s="5"/>
      <c r="B31" s="26" t="s">
        <v>592</v>
      </c>
      <c r="C31" s="27"/>
      <c r="D31" s="28"/>
      <c r="E31" s="29"/>
      <c r="F31" s="197">
        <f>F677</f>
        <v>0</v>
      </c>
    </row>
    <row r="32" spans="1:6" ht="11.25">
      <c r="A32" s="5"/>
      <c r="B32" s="26" t="s">
        <v>695</v>
      </c>
      <c r="C32" s="27"/>
      <c r="D32" s="28"/>
      <c r="E32" s="29"/>
      <c r="F32" s="197">
        <f>F704</f>
        <v>0</v>
      </c>
    </row>
    <row r="33" spans="1:6" ht="11.25">
      <c r="A33" s="5"/>
      <c r="B33" s="26" t="s">
        <v>697</v>
      </c>
      <c r="C33" s="27"/>
      <c r="D33" s="28"/>
      <c r="E33" s="29"/>
      <c r="F33" s="197">
        <f>F710</f>
        <v>0</v>
      </c>
    </row>
    <row r="34" spans="1:6" ht="11.25">
      <c r="A34" s="5"/>
      <c r="B34" s="26" t="s">
        <v>643</v>
      </c>
      <c r="C34" s="27"/>
      <c r="D34" s="28"/>
      <c r="E34" s="29"/>
      <c r="F34" s="197">
        <f>F741</f>
        <v>0</v>
      </c>
    </row>
    <row r="35" spans="1:6" ht="11.25">
      <c r="A35" s="5"/>
      <c r="B35" s="26" t="s">
        <v>657</v>
      </c>
      <c r="C35" s="27"/>
      <c r="D35" s="28"/>
      <c r="E35" s="29"/>
      <c r="F35" s="197">
        <f>F746</f>
        <v>0</v>
      </c>
    </row>
    <row r="36" spans="1:6" ht="11.25">
      <c r="A36" s="5"/>
      <c r="B36" s="26" t="s">
        <v>662</v>
      </c>
      <c r="C36" s="27"/>
      <c r="D36" s="28"/>
      <c r="E36" s="29"/>
      <c r="F36" s="197">
        <f>F750</f>
        <v>0</v>
      </c>
    </row>
    <row r="37" spans="1:6" ht="11.25">
      <c r="A37" s="5"/>
      <c r="B37" s="26" t="s">
        <v>666</v>
      </c>
      <c r="C37" s="27"/>
      <c r="D37" s="28"/>
      <c r="E37" s="29"/>
      <c r="F37" s="197">
        <f>F754</f>
        <v>0</v>
      </c>
    </row>
    <row r="38" spans="1:6" ht="11.25">
      <c r="A38" s="5"/>
      <c r="B38" s="26" t="s">
        <v>669</v>
      </c>
      <c r="C38" s="27"/>
      <c r="D38" s="28"/>
      <c r="E38" s="29"/>
      <c r="F38" s="197">
        <f>F759</f>
        <v>0</v>
      </c>
    </row>
    <row r="39" spans="1:6" ht="11.25">
      <c r="A39" s="5"/>
      <c r="B39" s="26" t="s">
        <v>675</v>
      </c>
      <c r="C39" s="27"/>
      <c r="D39" s="28"/>
      <c r="E39" s="29"/>
      <c r="F39" s="197">
        <f>F763</f>
        <v>0</v>
      </c>
    </row>
    <row r="40" spans="1:6" ht="11.25">
      <c r="A40" s="5"/>
      <c r="B40" s="5"/>
      <c r="C40" s="5"/>
      <c r="D40" s="6"/>
      <c r="E40" s="7"/>
      <c r="F40" s="7"/>
    </row>
    <row r="41" spans="1:6" ht="11.25">
      <c r="A41" s="5"/>
      <c r="B41" s="23" t="s">
        <v>740</v>
      </c>
      <c r="C41" s="23"/>
      <c r="D41" s="24"/>
      <c r="E41" s="25"/>
      <c r="F41" s="48">
        <f>SUM(F14:F39)</f>
        <v>0</v>
      </c>
    </row>
    <row r="42" spans="1:6" ht="11.25">
      <c r="A42" s="5"/>
      <c r="B42" s="5"/>
      <c r="C42" s="5"/>
      <c r="D42" s="6"/>
      <c r="E42" s="7"/>
      <c r="F42" s="49"/>
    </row>
    <row r="43" spans="1:6" ht="11.25">
      <c r="A43" s="8"/>
      <c r="B43" s="22" t="s">
        <v>741</v>
      </c>
      <c r="C43" s="23"/>
      <c r="D43" s="24"/>
      <c r="E43" s="25"/>
      <c r="F43" s="50">
        <f>F41*0.2</f>
        <v>0</v>
      </c>
    </row>
    <row r="44" spans="1:6" ht="11.25">
      <c r="A44" s="5"/>
      <c r="B44" s="5"/>
      <c r="C44" s="5"/>
      <c r="D44" s="6"/>
      <c r="E44" s="7"/>
      <c r="F44" s="49"/>
    </row>
    <row r="45" spans="1:6" ht="11.25">
      <c r="A45" s="5"/>
      <c r="B45" s="23" t="s">
        <v>742</v>
      </c>
      <c r="C45" s="23"/>
      <c r="D45" s="24"/>
      <c r="E45" s="25"/>
      <c r="F45" s="48">
        <f>SUM(F41:F43)</f>
        <v>0</v>
      </c>
    </row>
    <row r="46" spans="1:6" ht="11.25">
      <c r="A46" s="5"/>
      <c r="B46" s="5"/>
      <c r="C46" s="5"/>
      <c r="D46" s="6"/>
      <c r="E46" s="7"/>
      <c r="F46" s="7"/>
    </row>
    <row r="47" spans="1:6" ht="11.25">
      <c r="A47" s="5"/>
      <c r="B47" s="5"/>
      <c r="C47" s="5"/>
      <c r="D47" s="6"/>
      <c r="E47" s="7"/>
      <c r="F47" s="7"/>
    </row>
    <row r="48" spans="1:6" ht="11.25">
      <c r="A48" s="5"/>
      <c r="B48" s="5"/>
      <c r="C48" s="5"/>
      <c r="D48" s="6"/>
      <c r="E48" s="7"/>
      <c r="F48" s="7"/>
    </row>
    <row r="49" spans="1:6" ht="11.25">
      <c r="A49" s="5"/>
      <c r="B49" s="5"/>
      <c r="C49" s="5"/>
      <c r="D49" s="6"/>
      <c r="E49" s="7"/>
      <c r="F49" s="7"/>
    </row>
    <row r="50" spans="1:6" ht="22.5">
      <c r="A50" s="30"/>
      <c r="B50" s="31" t="s">
        <v>706</v>
      </c>
      <c r="C50" s="32"/>
      <c r="D50" s="33"/>
      <c r="E50" s="34"/>
      <c r="F50" s="35"/>
    </row>
    <row r="51" spans="1:6" ht="11.25">
      <c r="A51" s="30"/>
      <c r="B51" s="36"/>
      <c r="C51" s="32"/>
      <c r="D51" s="33"/>
      <c r="E51" s="34"/>
      <c r="F51" s="35"/>
    </row>
    <row r="52" spans="1:6" ht="22.5">
      <c r="A52" s="30" t="s">
        <v>707</v>
      </c>
      <c r="B52" s="37" t="s">
        <v>708</v>
      </c>
      <c r="C52" s="32"/>
      <c r="D52" s="33"/>
      <c r="E52" s="34"/>
      <c r="F52" s="35"/>
    </row>
    <row r="53" spans="1:6" ht="11.25">
      <c r="A53" s="30"/>
      <c r="B53" s="37"/>
      <c r="C53" s="32"/>
      <c r="D53" s="33"/>
      <c r="E53" s="34"/>
      <c r="F53" s="35"/>
    </row>
    <row r="54" spans="1:6" ht="33.75">
      <c r="A54" s="30" t="s">
        <v>709</v>
      </c>
      <c r="B54" s="37" t="s">
        <v>710</v>
      </c>
      <c r="C54" s="32"/>
      <c r="D54" s="33"/>
      <c r="E54" s="34"/>
      <c r="F54" s="35"/>
    </row>
    <row r="55" spans="1:6" ht="11.25">
      <c r="A55" s="30"/>
      <c r="B55" s="37"/>
      <c r="C55" s="32"/>
      <c r="D55" s="33"/>
      <c r="E55" s="34"/>
      <c r="F55" s="35"/>
    </row>
    <row r="56" spans="1:6" ht="11.25">
      <c r="A56" s="30" t="s">
        <v>711</v>
      </c>
      <c r="B56" s="37" t="s">
        <v>712</v>
      </c>
      <c r="C56" s="32"/>
      <c r="D56" s="33"/>
      <c r="E56" s="34"/>
      <c r="F56" s="35"/>
    </row>
    <row r="57" spans="1:6" ht="11.25">
      <c r="A57" s="30"/>
      <c r="B57" s="37"/>
      <c r="C57" s="32"/>
      <c r="D57" s="33"/>
      <c r="E57" s="34"/>
      <c r="F57" s="35"/>
    </row>
    <row r="58" spans="1:6" ht="22.5">
      <c r="A58" s="30" t="s">
        <v>713</v>
      </c>
      <c r="B58" s="37" t="s">
        <v>714</v>
      </c>
      <c r="C58" s="32"/>
      <c r="D58" s="33"/>
      <c r="E58" s="34"/>
      <c r="F58" s="35"/>
    </row>
    <row r="59" spans="1:6" ht="11.25">
      <c r="A59" s="30"/>
      <c r="B59" s="37"/>
      <c r="C59" s="32"/>
      <c r="D59" s="33"/>
      <c r="E59" s="34"/>
      <c r="F59" s="35"/>
    </row>
    <row r="60" spans="1:6" ht="33.75">
      <c r="A60" s="30" t="s">
        <v>715</v>
      </c>
      <c r="B60" s="38" t="s">
        <v>716</v>
      </c>
      <c r="C60" s="32"/>
      <c r="D60" s="33"/>
      <c r="E60" s="34"/>
      <c r="F60" s="35"/>
    </row>
    <row r="61" spans="1:6" ht="11.25">
      <c r="A61" s="30"/>
      <c r="B61" s="38"/>
      <c r="C61" s="32"/>
      <c r="D61" s="33"/>
      <c r="E61" s="34"/>
      <c r="F61" s="35"/>
    </row>
    <row r="62" spans="1:6" ht="33.75">
      <c r="A62" s="30" t="s">
        <v>717</v>
      </c>
      <c r="B62" s="38" t="s">
        <v>718</v>
      </c>
      <c r="C62" s="32"/>
      <c r="D62" s="33"/>
      <c r="E62" s="34"/>
      <c r="F62" s="35"/>
    </row>
    <row r="63" spans="1:6" ht="11.25">
      <c r="A63" s="30"/>
      <c r="B63" s="38"/>
      <c r="C63" s="32"/>
      <c r="D63" s="33"/>
      <c r="E63" s="34"/>
      <c r="F63" s="35"/>
    </row>
    <row r="64" spans="1:6" ht="22.5">
      <c r="A64" s="30" t="s">
        <v>719</v>
      </c>
      <c r="B64" s="38" t="s">
        <v>720</v>
      </c>
      <c r="C64" s="32"/>
      <c r="D64" s="33"/>
      <c r="E64" s="34"/>
      <c r="F64" s="35"/>
    </row>
    <row r="65" spans="1:6" ht="11.25">
      <c r="A65" s="30"/>
      <c r="B65" s="38"/>
      <c r="C65" s="32"/>
      <c r="D65" s="33"/>
      <c r="E65" s="34"/>
      <c r="F65" s="35"/>
    </row>
    <row r="66" spans="1:6" ht="67.5">
      <c r="A66" s="30" t="s">
        <v>721</v>
      </c>
      <c r="B66" s="38" t="s">
        <v>722</v>
      </c>
      <c r="C66" s="32"/>
      <c r="D66" s="33"/>
      <c r="E66" s="34"/>
      <c r="F66" s="35"/>
    </row>
    <row r="67" spans="1:6" ht="11.25">
      <c r="A67" s="30"/>
      <c r="B67" s="38"/>
      <c r="C67" s="32"/>
      <c r="D67" s="33"/>
      <c r="E67" s="34"/>
      <c r="F67" s="35"/>
    </row>
    <row r="68" spans="1:6" ht="22.5">
      <c r="A68" s="30" t="s">
        <v>723</v>
      </c>
      <c r="B68" s="37" t="s">
        <v>724</v>
      </c>
      <c r="C68" s="32"/>
      <c r="D68" s="33"/>
      <c r="E68" s="34"/>
      <c r="F68" s="35"/>
    </row>
    <row r="69" spans="1:6" ht="11.25">
      <c r="A69" s="30"/>
      <c r="B69" s="37"/>
      <c r="C69" s="32"/>
      <c r="D69" s="33"/>
      <c r="E69" s="34"/>
      <c r="F69" s="35"/>
    </row>
    <row r="70" spans="1:6" ht="22.5">
      <c r="A70" s="30" t="s">
        <v>725</v>
      </c>
      <c r="B70" s="37" t="s">
        <v>726</v>
      </c>
      <c r="C70" s="32"/>
      <c r="D70" s="33"/>
      <c r="E70" s="34"/>
      <c r="F70" s="35"/>
    </row>
    <row r="71" spans="1:6" ht="11.25">
      <c r="A71" s="30"/>
      <c r="B71" s="37"/>
      <c r="C71" s="32"/>
      <c r="D71" s="33"/>
      <c r="E71" s="34"/>
      <c r="F71" s="35"/>
    </row>
    <row r="72" spans="1:6" ht="22.5">
      <c r="A72" s="30" t="s">
        <v>727</v>
      </c>
      <c r="B72" s="37" t="s">
        <v>728</v>
      </c>
      <c r="C72" s="32"/>
      <c r="D72" s="33"/>
      <c r="E72" s="34"/>
      <c r="F72" s="35"/>
    </row>
    <row r="73" spans="1:6" ht="11.25">
      <c r="A73" s="30"/>
      <c r="B73" s="37"/>
      <c r="C73" s="32"/>
      <c r="D73" s="33"/>
      <c r="E73" s="34"/>
      <c r="F73" s="35"/>
    </row>
    <row r="74" spans="1:6" ht="45">
      <c r="A74" s="30" t="s">
        <v>729</v>
      </c>
      <c r="B74" s="37" t="s">
        <v>730</v>
      </c>
      <c r="C74" s="32"/>
      <c r="D74" s="33"/>
      <c r="E74" s="34"/>
      <c r="F74" s="35"/>
    </row>
    <row r="75" spans="1:6" ht="11.25">
      <c r="A75" s="30"/>
      <c r="B75" s="39"/>
      <c r="C75" s="32"/>
      <c r="D75" s="33"/>
      <c r="E75" s="34"/>
      <c r="F75" s="35"/>
    </row>
    <row r="76" spans="1:6" ht="33.75">
      <c r="A76" s="30" t="s">
        <v>731</v>
      </c>
      <c r="B76" s="37" t="s">
        <v>732</v>
      </c>
      <c r="C76" s="32"/>
      <c r="D76" s="33"/>
      <c r="E76" s="34"/>
      <c r="F76" s="35"/>
    </row>
    <row r="77" spans="1:6" ht="11.25">
      <c r="A77" s="40"/>
      <c r="B77" s="41"/>
      <c r="C77" s="32"/>
      <c r="D77" s="33"/>
      <c r="E77" s="34"/>
      <c r="F77" s="35"/>
    </row>
    <row r="78" spans="1:6" ht="11.25">
      <c r="A78" s="42"/>
      <c r="B78" s="43" t="s">
        <v>733</v>
      </c>
      <c r="C78" s="32"/>
      <c r="D78" s="33"/>
      <c r="E78" s="34"/>
      <c r="F78" s="35"/>
    </row>
    <row r="79" spans="1:6" ht="45">
      <c r="A79" s="42" t="s">
        <v>707</v>
      </c>
      <c r="B79" s="44" t="s">
        <v>734</v>
      </c>
      <c r="C79" s="32"/>
      <c r="D79" s="33"/>
      <c r="E79" s="34"/>
      <c r="F79" s="35"/>
    </row>
    <row r="80" spans="1:6" ht="11.25">
      <c r="A80" s="42"/>
      <c r="B80" s="44"/>
      <c r="C80" s="32"/>
      <c r="D80" s="33"/>
      <c r="E80" s="34"/>
      <c r="F80" s="34"/>
    </row>
    <row r="81" spans="1:6" ht="33.75">
      <c r="A81" s="42" t="s">
        <v>709</v>
      </c>
      <c r="B81" s="45" t="s">
        <v>735</v>
      </c>
      <c r="C81" s="32"/>
      <c r="D81" s="33"/>
      <c r="E81" s="34"/>
      <c r="F81" s="34"/>
    </row>
    <row r="82" spans="1:6" ht="11.25">
      <c r="A82" s="46"/>
      <c r="B82" s="47"/>
      <c r="C82" s="32"/>
      <c r="D82" s="33"/>
      <c r="E82" s="34"/>
      <c r="F82" s="34"/>
    </row>
    <row r="83" spans="1:6" ht="33.75">
      <c r="A83" s="40" t="s">
        <v>736</v>
      </c>
      <c r="B83" s="44" t="s">
        <v>737</v>
      </c>
      <c r="C83" s="32"/>
      <c r="D83" s="33"/>
      <c r="E83" s="34"/>
      <c r="F83" s="34"/>
    </row>
    <row r="84" spans="1:6" ht="11.25">
      <c r="A84" s="42"/>
      <c r="B84" s="44"/>
      <c r="C84" s="32"/>
      <c r="D84" s="33"/>
      <c r="E84" s="34"/>
      <c r="F84" s="35"/>
    </row>
    <row r="85" spans="1:6" ht="33.75">
      <c r="A85" s="42" t="s">
        <v>713</v>
      </c>
      <c r="B85" s="44" t="s">
        <v>738</v>
      </c>
      <c r="C85" s="32"/>
      <c r="D85" s="33"/>
      <c r="E85" s="34"/>
      <c r="F85" s="34"/>
    </row>
    <row r="86" spans="1:6" ht="11.25">
      <c r="A86" s="42"/>
      <c r="B86" s="44"/>
      <c r="C86" s="32"/>
      <c r="D86" s="33"/>
      <c r="E86" s="34"/>
      <c r="F86" s="35"/>
    </row>
    <row r="87" spans="1:6" ht="56.25">
      <c r="A87" s="42" t="s">
        <v>715</v>
      </c>
      <c r="B87" s="44" t="s">
        <v>739</v>
      </c>
      <c r="C87" s="32"/>
      <c r="D87" s="33"/>
      <c r="E87" s="34"/>
      <c r="F87" s="34"/>
    </row>
    <row r="88" spans="1:6" ht="11.25">
      <c r="A88" s="5"/>
      <c r="B88" s="5"/>
      <c r="C88" s="5"/>
      <c r="D88" s="6"/>
      <c r="E88" s="7"/>
      <c r="F88" s="7"/>
    </row>
    <row r="89" spans="1:6" ht="11.25">
      <c r="A89" s="5"/>
      <c r="B89" s="5"/>
      <c r="C89" s="5"/>
      <c r="D89" s="6"/>
      <c r="E89" s="7"/>
      <c r="F89" s="7"/>
    </row>
    <row r="90" spans="1:6" ht="11.25">
      <c r="A90" s="13" t="s">
        <v>8</v>
      </c>
      <c r="B90" s="13" t="s">
        <v>13</v>
      </c>
      <c r="C90" s="13"/>
      <c r="D90" s="14"/>
      <c r="E90" s="15"/>
      <c r="F90" s="15"/>
    </row>
    <row r="91" spans="1:6" ht="22.5">
      <c r="A91" s="16" t="s">
        <v>14</v>
      </c>
      <c r="B91" s="16" t="s">
        <v>15</v>
      </c>
      <c r="C91" s="16" t="s">
        <v>16</v>
      </c>
      <c r="D91" s="17">
        <v>8</v>
      </c>
      <c r="E91" s="18"/>
      <c r="F91" s="19" t="str">
        <f>IF(ISBLANK(E91),"",D91*E91)</f>
        <v/>
      </c>
    </row>
    <row r="92" spans="1:6" ht="11.25">
      <c r="A92" s="16"/>
      <c r="B92" s="16" t="s">
        <v>17</v>
      </c>
      <c r="C92" s="16"/>
      <c r="D92" s="17">
        <v>8</v>
      </c>
      <c r="E92" s="18"/>
      <c r="F92" s="19" t="str">
        <f t="shared" ref="F92:F165" si="0">IF(ISBLANK(E92),"",D92*E92)</f>
        <v/>
      </c>
    </row>
    <row r="93" spans="1:6" ht="67.5">
      <c r="A93" s="16" t="s">
        <v>18</v>
      </c>
      <c r="B93" s="16" t="s">
        <v>19</v>
      </c>
      <c r="C93" s="16" t="s">
        <v>20</v>
      </c>
      <c r="D93" s="17">
        <v>9.18</v>
      </c>
      <c r="E93" s="18"/>
      <c r="F93" s="19" t="str">
        <f t="shared" si="0"/>
        <v/>
      </c>
    </row>
    <row r="94" spans="1:6" ht="11.25">
      <c r="A94" s="16"/>
      <c r="B94" s="16" t="s">
        <v>21</v>
      </c>
      <c r="C94" s="16"/>
      <c r="D94" s="17">
        <v>9.18</v>
      </c>
      <c r="E94" s="18"/>
      <c r="F94" s="19" t="str">
        <f t="shared" si="0"/>
        <v/>
      </c>
    </row>
    <row r="95" spans="1:6" ht="33.75">
      <c r="A95" s="16" t="s">
        <v>22</v>
      </c>
      <c r="B95" s="16" t="s">
        <v>23</v>
      </c>
      <c r="C95" s="16" t="s">
        <v>20</v>
      </c>
      <c r="D95" s="17">
        <v>9.18</v>
      </c>
      <c r="E95" s="18"/>
      <c r="F95" s="19" t="str">
        <f t="shared" si="0"/>
        <v/>
      </c>
    </row>
    <row r="96" spans="1:6" ht="22.5">
      <c r="A96" s="16"/>
      <c r="B96" s="16" t="s">
        <v>24</v>
      </c>
      <c r="C96" s="16"/>
      <c r="D96" s="17">
        <v>9.18</v>
      </c>
      <c r="E96" s="18"/>
      <c r="F96" s="19" t="str">
        <f t="shared" si="0"/>
        <v/>
      </c>
    </row>
    <row r="97" spans="1:6" s="21" customFormat="1" ht="11.25">
      <c r="A97" s="13"/>
      <c r="B97" s="13" t="s">
        <v>677</v>
      </c>
      <c r="C97" s="13"/>
      <c r="D97" s="14"/>
      <c r="E97" s="15"/>
      <c r="F97" s="20">
        <f>SUM(F91:F96)</f>
        <v>0</v>
      </c>
    </row>
    <row r="98" spans="1:6" ht="11.25">
      <c r="A98" s="16"/>
      <c r="B98" s="16"/>
      <c r="C98" s="16"/>
      <c r="D98" s="17"/>
      <c r="E98" s="18"/>
      <c r="F98" s="19"/>
    </row>
    <row r="99" spans="1:6" ht="11.25">
      <c r="A99" s="13" t="s">
        <v>25</v>
      </c>
      <c r="B99" s="13" t="s">
        <v>26</v>
      </c>
      <c r="C99" s="13"/>
      <c r="D99" s="14"/>
      <c r="E99" s="15"/>
      <c r="F99" s="19" t="str">
        <f t="shared" si="0"/>
        <v/>
      </c>
    </row>
    <row r="100" spans="1:6" ht="56.25">
      <c r="A100" s="16" t="s">
        <v>27</v>
      </c>
      <c r="B100" s="16" t="s">
        <v>28</v>
      </c>
      <c r="C100" s="16" t="s">
        <v>16</v>
      </c>
      <c r="D100" s="17">
        <v>2.1</v>
      </c>
      <c r="E100" s="18"/>
      <c r="F100" s="19" t="str">
        <f t="shared" si="0"/>
        <v/>
      </c>
    </row>
    <row r="101" spans="1:6" ht="11.25">
      <c r="A101" s="16"/>
      <c r="B101" s="16" t="s">
        <v>29</v>
      </c>
      <c r="C101" s="16"/>
      <c r="D101" s="17">
        <v>2.1</v>
      </c>
      <c r="E101" s="18"/>
      <c r="F101" s="19" t="str">
        <f t="shared" si="0"/>
        <v/>
      </c>
    </row>
    <row r="102" spans="1:6" s="21" customFormat="1" ht="11.25">
      <c r="A102" s="13"/>
      <c r="B102" s="13" t="s">
        <v>678</v>
      </c>
      <c r="C102" s="13"/>
      <c r="D102" s="14"/>
      <c r="E102" s="15"/>
      <c r="F102" s="20">
        <f>SUM(F100)</f>
        <v>0</v>
      </c>
    </row>
    <row r="103" spans="1:6" ht="11.25">
      <c r="A103" s="16"/>
      <c r="B103" s="16"/>
      <c r="C103" s="16"/>
      <c r="D103" s="17"/>
      <c r="E103" s="18"/>
      <c r="F103" s="19"/>
    </row>
    <row r="104" spans="1:6" ht="11.25">
      <c r="A104" s="13" t="s">
        <v>9</v>
      </c>
      <c r="B104" s="13" t="s">
        <v>30</v>
      </c>
      <c r="C104" s="13"/>
      <c r="D104" s="14"/>
      <c r="E104" s="15"/>
      <c r="F104" s="19" t="str">
        <f t="shared" si="0"/>
        <v/>
      </c>
    </row>
    <row r="105" spans="1:6" ht="11.25">
      <c r="A105" s="16" t="s">
        <v>32</v>
      </c>
      <c r="B105" s="16" t="s">
        <v>33</v>
      </c>
      <c r="C105" s="16" t="s">
        <v>20</v>
      </c>
      <c r="D105" s="17">
        <v>0.62</v>
      </c>
      <c r="E105" s="18"/>
      <c r="F105" s="19" t="str">
        <f t="shared" si="0"/>
        <v/>
      </c>
    </row>
    <row r="106" spans="1:6" ht="22.5">
      <c r="A106" s="16"/>
      <c r="B106" s="16" t="s">
        <v>34</v>
      </c>
      <c r="C106" s="16"/>
      <c r="D106" s="17">
        <v>0.62</v>
      </c>
      <c r="E106" s="18"/>
      <c r="F106" s="19" t="str">
        <f t="shared" si="0"/>
        <v/>
      </c>
    </row>
    <row r="107" spans="1:6" ht="11.25">
      <c r="A107" s="16" t="s">
        <v>35</v>
      </c>
      <c r="B107" s="16" t="s">
        <v>36</v>
      </c>
      <c r="C107" s="16" t="s">
        <v>16</v>
      </c>
      <c r="D107" s="17">
        <v>3.1</v>
      </c>
      <c r="E107" s="18"/>
      <c r="F107" s="19" t="str">
        <f t="shared" si="0"/>
        <v/>
      </c>
    </row>
    <row r="108" spans="1:6" ht="22.5">
      <c r="A108" s="16"/>
      <c r="B108" s="16" t="s">
        <v>37</v>
      </c>
      <c r="C108" s="16"/>
      <c r="D108" s="17">
        <v>3.1</v>
      </c>
      <c r="E108" s="18"/>
      <c r="F108" s="19" t="str">
        <f t="shared" si="0"/>
        <v/>
      </c>
    </row>
    <row r="109" spans="1:6" ht="11.25">
      <c r="A109" s="16" t="s">
        <v>38</v>
      </c>
      <c r="B109" s="16" t="s">
        <v>39</v>
      </c>
      <c r="C109" s="16" t="s">
        <v>16</v>
      </c>
      <c r="D109" s="17">
        <v>3.1</v>
      </c>
      <c r="E109" s="18"/>
      <c r="F109" s="19" t="str">
        <f t="shared" si="0"/>
        <v/>
      </c>
    </row>
    <row r="110" spans="1:6" ht="11.25">
      <c r="A110" s="16" t="s">
        <v>40</v>
      </c>
      <c r="B110" s="16" t="s">
        <v>41</v>
      </c>
      <c r="C110" s="16" t="s">
        <v>20</v>
      </c>
      <c r="D110" s="17">
        <v>1.788</v>
      </c>
      <c r="E110" s="18"/>
      <c r="F110" s="19" t="str">
        <f t="shared" si="0"/>
        <v/>
      </c>
    </row>
    <row r="111" spans="1:6" ht="22.5">
      <c r="A111" s="16"/>
      <c r="B111" s="16" t="s">
        <v>42</v>
      </c>
      <c r="C111" s="16"/>
      <c r="D111" s="17">
        <v>1.788</v>
      </c>
      <c r="E111" s="18"/>
      <c r="F111" s="19" t="str">
        <f t="shared" si="0"/>
        <v/>
      </c>
    </row>
    <row r="112" spans="1:6" s="21" customFormat="1" ht="11.25">
      <c r="A112" s="13"/>
      <c r="B112" s="13" t="s">
        <v>679</v>
      </c>
      <c r="C112" s="13"/>
      <c r="D112" s="14"/>
      <c r="E112" s="15"/>
      <c r="F112" s="20">
        <f>SUM(F105:F110)</f>
        <v>0</v>
      </c>
    </row>
    <row r="113" spans="1:6" ht="11.25">
      <c r="A113" s="16"/>
      <c r="B113" s="16"/>
      <c r="C113" s="16"/>
      <c r="D113" s="17"/>
      <c r="E113" s="18"/>
      <c r="F113" s="19"/>
    </row>
    <row r="114" spans="1:6" ht="11.25">
      <c r="A114" s="13" t="s">
        <v>10</v>
      </c>
      <c r="B114" s="13" t="s">
        <v>43</v>
      </c>
      <c r="C114" s="13"/>
      <c r="D114" s="14"/>
      <c r="E114" s="15"/>
      <c r="F114" s="19" t="str">
        <f t="shared" si="0"/>
        <v/>
      </c>
    </row>
    <row r="115" spans="1:6" ht="22.5">
      <c r="A115" s="16" t="s">
        <v>44</v>
      </c>
      <c r="B115" s="16" t="s">
        <v>45</v>
      </c>
      <c r="C115" s="16" t="s">
        <v>20</v>
      </c>
      <c r="D115" s="17">
        <v>3.1419999999999999</v>
      </c>
      <c r="E115" s="18"/>
      <c r="F115" s="19" t="str">
        <f t="shared" si="0"/>
        <v/>
      </c>
    </row>
    <row r="116" spans="1:6" ht="11.25">
      <c r="A116" s="16"/>
      <c r="B116" s="16" t="s">
        <v>46</v>
      </c>
      <c r="C116" s="16"/>
      <c r="D116" s="17">
        <v>3.1419999999999999</v>
      </c>
      <c r="E116" s="18"/>
      <c r="F116" s="19" t="str">
        <f t="shared" si="0"/>
        <v/>
      </c>
    </row>
    <row r="117" spans="1:6" ht="11.25">
      <c r="A117" s="16" t="s">
        <v>47</v>
      </c>
      <c r="B117" s="16" t="s">
        <v>48</v>
      </c>
      <c r="C117" s="16" t="s">
        <v>16</v>
      </c>
      <c r="D117" s="17">
        <v>63.698</v>
      </c>
      <c r="E117" s="18"/>
      <c r="F117" s="19" t="str">
        <f t="shared" si="0"/>
        <v/>
      </c>
    </row>
    <row r="118" spans="1:6" ht="11.25">
      <c r="A118" s="16"/>
      <c r="B118" s="16" t="s">
        <v>49</v>
      </c>
      <c r="C118" s="16"/>
      <c r="D118" s="17">
        <v>10.372</v>
      </c>
      <c r="E118" s="18"/>
      <c r="F118" s="19" t="str">
        <f t="shared" si="0"/>
        <v/>
      </c>
    </row>
    <row r="119" spans="1:6" ht="11.25">
      <c r="A119" s="16"/>
      <c r="B119" s="16" t="s">
        <v>50</v>
      </c>
      <c r="C119" s="16"/>
      <c r="D119" s="17">
        <v>6.8760000000000003</v>
      </c>
      <c r="E119" s="18"/>
      <c r="F119" s="19" t="str">
        <f t="shared" si="0"/>
        <v/>
      </c>
    </row>
    <row r="120" spans="1:6" ht="11.25">
      <c r="A120" s="16"/>
      <c r="B120" s="16" t="s">
        <v>51</v>
      </c>
      <c r="C120" s="16"/>
      <c r="D120" s="17">
        <v>4.2359999999999998</v>
      </c>
      <c r="E120" s="18"/>
      <c r="F120" s="19" t="str">
        <f t="shared" si="0"/>
        <v/>
      </c>
    </row>
    <row r="121" spans="1:6" ht="11.25">
      <c r="A121" s="16"/>
      <c r="B121" s="16" t="s">
        <v>52</v>
      </c>
      <c r="C121" s="16"/>
      <c r="D121" s="17">
        <v>20.567</v>
      </c>
      <c r="E121" s="18"/>
      <c r="F121" s="19" t="str">
        <f t="shared" si="0"/>
        <v/>
      </c>
    </row>
    <row r="122" spans="1:6" ht="11.25">
      <c r="A122" s="16"/>
      <c r="B122" s="16" t="s">
        <v>53</v>
      </c>
      <c r="C122" s="16"/>
      <c r="D122" s="17">
        <v>21.646999999999998</v>
      </c>
      <c r="E122" s="18"/>
      <c r="F122" s="19" t="str">
        <f t="shared" si="0"/>
        <v/>
      </c>
    </row>
    <row r="123" spans="1:6" ht="11.25">
      <c r="A123" s="16"/>
      <c r="B123" s="16" t="s">
        <v>54</v>
      </c>
      <c r="C123" s="16"/>
      <c r="D123" s="17">
        <v>63.698</v>
      </c>
      <c r="E123" s="18"/>
      <c r="F123" s="19" t="str">
        <f t="shared" si="0"/>
        <v/>
      </c>
    </row>
    <row r="124" spans="1:6" s="21" customFormat="1" ht="11.25">
      <c r="A124" s="13"/>
      <c r="B124" s="13" t="s">
        <v>680</v>
      </c>
      <c r="C124" s="13"/>
      <c r="D124" s="14"/>
      <c r="E124" s="15"/>
      <c r="F124" s="20">
        <f>SUM(F115:F119)</f>
        <v>0</v>
      </c>
    </row>
    <row r="125" spans="1:6" ht="11.25">
      <c r="A125" s="16"/>
      <c r="B125" s="16"/>
      <c r="C125" s="16"/>
      <c r="D125" s="17"/>
      <c r="E125" s="18"/>
      <c r="F125" s="19"/>
    </row>
    <row r="126" spans="1:6" ht="11.25">
      <c r="A126" s="13" t="s">
        <v>11</v>
      </c>
      <c r="B126" s="13" t="s">
        <v>55</v>
      </c>
      <c r="C126" s="13"/>
      <c r="D126" s="14"/>
      <c r="E126" s="15"/>
      <c r="F126" s="19" t="str">
        <f t="shared" si="0"/>
        <v/>
      </c>
    </row>
    <row r="127" spans="1:6" ht="22.5">
      <c r="A127" s="16" t="s">
        <v>56</v>
      </c>
      <c r="B127" s="16" t="s">
        <v>57</v>
      </c>
      <c r="C127" s="16" t="s">
        <v>16</v>
      </c>
      <c r="D127" s="17">
        <v>5.0999999999999996</v>
      </c>
      <c r="E127" s="18"/>
      <c r="F127" s="19" t="str">
        <f t="shared" si="0"/>
        <v/>
      </c>
    </row>
    <row r="128" spans="1:6" ht="11.25">
      <c r="A128" s="16"/>
      <c r="B128" s="16" t="s">
        <v>58</v>
      </c>
      <c r="C128" s="16"/>
      <c r="D128" s="17">
        <v>5.0999999999999996</v>
      </c>
      <c r="E128" s="18"/>
      <c r="F128" s="19" t="str">
        <f t="shared" si="0"/>
        <v/>
      </c>
    </row>
    <row r="129" spans="1:6" ht="11.25">
      <c r="A129" s="16" t="s">
        <v>59</v>
      </c>
      <c r="B129" s="16" t="s">
        <v>60</v>
      </c>
      <c r="C129" s="16" t="s">
        <v>16</v>
      </c>
      <c r="D129" s="17">
        <v>5.0999999999999996</v>
      </c>
      <c r="E129" s="18"/>
      <c r="F129" s="19" t="str">
        <f t="shared" si="0"/>
        <v/>
      </c>
    </row>
    <row r="130" spans="1:6" ht="33.75">
      <c r="A130" s="16" t="s">
        <v>61</v>
      </c>
      <c r="B130" s="16" t="s">
        <v>62</v>
      </c>
      <c r="C130" s="16" t="s">
        <v>16</v>
      </c>
      <c r="D130" s="17">
        <v>5.0999999999999996</v>
      </c>
      <c r="E130" s="18"/>
      <c r="F130" s="19" t="str">
        <f t="shared" si="0"/>
        <v/>
      </c>
    </row>
    <row r="131" spans="1:6" ht="11.25">
      <c r="A131" s="16"/>
      <c r="B131" s="16" t="s">
        <v>63</v>
      </c>
      <c r="C131" s="16"/>
      <c r="D131" s="17">
        <v>5.0999999999999996</v>
      </c>
      <c r="E131" s="18"/>
      <c r="F131" s="19" t="str">
        <f t="shared" si="0"/>
        <v/>
      </c>
    </row>
    <row r="132" spans="1:6" s="21" customFormat="1" ht="11.25">
      <c r="A132" s="13"/>
      <c r="B132" s="13" t="s">
        <v>681</v>
      </c>
      <c r="C132" s="13"/>
      <c r="D132" s="14"/>
      <c r="E132" s="15"/>
      <c r="F132" s="20">
        <f>SUM(F127:F130)</f>
        <v>0</v>
      </c>
    </row>
    <row r="133" spans="1:6" ht="11.25">
      <c r="A133" s="16"/>
      <c r="B133" s="16"/>
      <c r="C133" s="16"/>
      <c r="D133" s="17"/>
      <c r="E133" s="18"/>
      <c r="F133" s="19"/>
    </row>
    <row r="134" spans="1:6" ht="11.25">
      <c r="A134" s="13" t="s">
        <v>12</v>
      </c>
      <c r="B134" s="13" t="s">
        <v>64</v>
      </c>
      <c r="C134" s="13"/>
      <c r="D134" s="14"/>
      <c r="E134" s="15"/>
      <c r="F134" s="19" t="str">
        <f t="shared" si="0"/>
        <v/>
      </c>
    </row>
    <row r="135" spans="1:6" ht="22.5">
      <c r="A135" s="16" t="s">
        <v>65</v>
      </c>
      <c r="B135" s="16" t="s">
        <v>66</v>
      </c>
      <c r="C135" s="16" t="s">
        <v>16</v>
      </c>
      <c r="D135" s="17">
        <v>69.548000000000002</v>
      </c>
      <c r="E135" s="18"/>
      <c r="F135" s="19" t="str">
        <f t="shared" si="0"/>
        <v/>
      </c>
    </row>
    <row r="136" spans="1:6" ht="22.5">
      <c r="A136" s="16"/>
      <c r="B136" s="16" t="s">
        <v>67</v>
      </c>
      <c r="C136" s="16"/>
      <c r="D136" s="17"/>
      <c r="E136" s="18"/>
      <c r="F136" s="19" t="str">
        <f t="shared" si="0"/>
        <v/>
      </c>
    </row>
    <row r="137" spans="1:6" ht="33.75">
      <c r="A137" s="16"/>
      <c r="B137" s="16" t="s">
        <v>68</v>
      </c>
      <c r="C137" s="16"/>
      <c r="D137" s="17">
        <v>9.9239999999999995</v>
      </c>
      <c r="E137" s="18"/>
      <c r="F137" s="19" t="str">
        <f t="shared" si="0"/>
        <v/>
      </c>
    </row>
    <row r="138" spans="1:6" ht="22.5">
      <c r="A138" s="16"/>
      <c r="B138" s="16" t="s">
        <v>69</v>
      </c>
      <c r="C138" s="16"/>
      <c r="D138" s="17">
        <v>6.1520000000000001</v>
      </c>
      <c r="E138" s="18"/>
      <c r="F138" s="19" t="str">
        <f t="shared" si="0"/>
        <v/>
      </c>
    </row>
    <row r="139" spans="1:6" ht="11.25">
      <c r="A139" s="16"/>
      <c r="B139" s="16" t="s">
        <v>70</v>
      </c>
      <c r="C139" s="16"/>
      <c r="D139" s="17">
        <v>5.2</v>
      </c>
      <c r="E139" s="18"/>
      <c r="F139" s="19" t="str">
        <f t="shared" si="0"/>
        <v/>
      </c>
    </row>
    <row r="140" spans="1:6" ht="33.75">
      <c r="A140" s="16"/>
      <c r="B140" s="16" t="s">
        <v>71</v>
      </c>
      <c r="C140" s="16"/>
      <c r="D140" s="17">
        <v>24.135999999999999</v>
      </c>
      <c r="E140" s="18"/>
      <c r="F140" s="19" t="str">
        <f t="shared" si="0"/>
        <v/>
      </c>
    </row>
    <row r="141" spans="1:6" ht="33.75">
      <c r="A141" s="16"/>
      <c r="B141" s="16" t="s">
        <v>72</v>
      </c>
      <c r="C141" s="16"/>
      <c r="D141" s="17">
        <v>24.135999999999999</v>
      </c>
      <c r="E141" s="18"/>
      <c r="F141" s="19" t="str">
        <f t="shared" si="0"/>
        <v/>
      </c>
    </row>
    <row r="142" spans="1:6" ht="11.25">
      <c r="A142" s="16"/>
      <c r="B142" s="16" t="s">
        <v>54</v>
      </c>
      <c r="C142" s="16"/>
      <c r="D142" s="17">
        <v>69.548000000000002</v>
      </c>
      <c r="E142" s="18"/>
      <c r="F142" s="19" t="str">
        <f t="shared" si="0"/>
        <v/>
      </c>
    </row>
    <row r="143" spans="1:6" ht="22.5">
      <c r="A143" s="16" t="s">
        <v>73</v>
      </c>
      <c r="B143" s="16" t="s">
        <v>74</v>
      </c>
      <c r="C143" s="16" t="s">
        <v>16</v>
      </c>
      <c r="D143" s="17">
        <v>69.548000000000002</v>
      </c>
      <c r="E143" s="18"/>
      <c r="F143" s="19" t="str">
        <f t="shared" si="0"/>
        <v/>
      </c>
    </row>
    <row r="144" spans="1:6" ht="11.25">
      <c r="A144" s="16"/>
      <c r="B144" s="16" t="s">
        <v>75</v>
      </c>
      <c r="C144" s="16"/>
      <c r="D144" s="17">
        <v>69.548000000000002</v>
      </c>
      <c r="E144" s="18"/>
      <c r="F144" s="19" t="str">
        <f t="shared" si="0"/>
        <v/>
      </c>
    </row>
    <row r="145" spans="1:6" ht="22.5">
      <c r="A145" s="16" t="s">
        <v>76</v>
      </c>
      <c r="B145" s="16" t="s">
        <v>77</v>
      </c>
      <c r="C145" s="16" t="s">
        <v>16</v>
      </c>
      <c r="D145" s="17">
        <v>84.245999999999995</v>
      </c>
      <c r="E145" s="18"/>
      <c r="F145" s="19" t="str">
        <f t="shared" si="0"/>
        <v/>
      </c>
    </row>
    <row r="146" spans="1:6" ht="11.25">
      <c r="A146" s="16"/>
      <c r="B146" s="16" t="s">
        <v>78</v>
      </c>
      <c r="C146" s="16"/>
      <c r="D146" s="17"/>
      <c r="E146" s="18"/>
      <c r="F146" s="19" t="str">
        <f t="shared" si="0"/>
        <v/>
      </c>
    </row>
    <row r="147" spans="1:6" ht="22.5">
      <c r="A147" s="16"/>
      <c r="B147" s="16" t="s">
        <v>79</v>
      </c>
      <c r="C147" s="16"/>
      <c r="D147" s="17">
        <v>13.824</v>
      </c>
      <c r="E147" s="18"/>
      <c r="F147" s="19" t="str">
        <f t="shared" si="0"/>
        <v/>
      </c>
    </row>
    <row r="148" spans="1:6" ht="11.25">
      <c r="A148" s="16"/>
      <c r="B148" s="16" t="s">
        <v>80</v>
      </c>
      <c r="C148" s="16"/>
      <c r="D148" s="17">
        <v>9.4920000000000009</v>
      </c>
      <c r="E148" s="18"/>
      <c r="F148" s="19" t="str">
        <f t="shared" si="0"/>
        <v/>
      </c>
    </row>
    <row r="149" spans="1:6" ht="11.25">
      <c r="A149" s="16"/>
      <c r="B149" s="16" t="s">
        <v>81</v>
      </c>
      <c r="C149" s="16"/>
      <c r="D149" s="17">
        <v>5.7720000000000002</v>
      </c>
      <c r="E149" s="18"/>
      <c r="F149" s="19" t="str">
        <f t="shared" si="0"/>
        <v/>
      </c>
    </row>
    <row r="150" spans="1:6" ht="22.5">
      <c r="A150" s="16"/>
      <c r="B150" s="16" t="s">
        <v>82</v>
      </c>
      <c r="C150" s="16"/>
      <c r="D150" s="17">
        <v>26.768999999999998</v>
      </c>
      <c r="E150" s="18"/>
      <c r="F150" s="19" t="str">
        <f t="shared" si="0"/>
        <v/>
      </c>
    </row>
    <row r="151" spans="1:6" ht="22.5">
      <c r="A151" s="16"/>
      <c r="B151" s="16" t="s">
        <v>83</v>
      </c>
      <c r="C151" s="16"/>
      <c r="D151" s="17">
        <v>28.388999999999999</v>
      </c>
      <c r="E151" s="18"/>
      <c r="F151" s="19" t="str">
        <f t="shared" si="0"/>
        <v/>
      </c>
    </row>
    <row r="152" spans="1:6" ht="11.25">
      <c r="A152" s="16"/>
      <c r="B152" s="16" t="s">
        <v>54</v>
      </c>
      <c r="C152" s="16"/>
      <c r="D152" s="17">
        <v>84.245999999999995</v>
      </c>
      <c r="E152" s="18"/>
      <c r="F152" s="19" t="str">
        <f t="shared" si="0"/>
        <v/>
      </c>
    </row>
    <row r="153" spans="1:6" ht="22.5">
      <c r="A153" s="16" t="s">
        <v>84</v>
      </c>
      <c r="B153" s="16" t="s">
        <v>85</v>
      </c>
      <c r="C153" s="16" t="s">
        <v>16</v>
      </c>
      <c r="D153" s="17">
        <v>84.245999999999995</v>
      </c>
      <c r="E153" s="18"/>
      <c r="F153" s="19" t="str">
        <f t="shared" si="0"/>
        <v/>
      </c>
    </row>
    <row r="154" spans="1:6" ht="11.25">
      <c r="A154" s="16"/>
      <c r="B154" s="16" t="s">
        <v>86</v>
      </c>
      <c r="C154" s="16"/>
      <c r="D154" s="17">
        <v>84.245999999999995</v>
      </c>
      <c r="E154" s="18"/>
      <c r="F154" s="19" t="str">
        <f t="shared" si="0"/>
        <v/>
      </c>
    </row>
    <row r="155" spans="1:6" ht="22.5">
      <c r="A155" s="16" t="s">
        <v>87</v>
      </c>
      <c r="B155" s="16" t="s">
        <v>88</v>
      </c>
      <c r="C155" s="16" t="s">
        <v>89</v>
      </c>
      <c r="D155" s="17">
        <v>11</v>
      </c>
      <c r="E155" s="18"/>
      <c r="F155" s="19" t="str">
        <f t="shared" si="0"/>
        <v/>
      </c>
    </row>
    <row r="156" spans="1:6" ht="11.25">
      <c r="A156" s="16"/>
      <c r="B156" s="16" t="s">
        <v>90</v>
      </c>
      <c r="C156" s="16"/>
      <c r="D156" s="17">
        <v>11</v>
      </c>
      <c r="E156" s="18"/>
      <c r="F156" s="19" t="str">
        <f t="shared" si="0"/>
        <v/>
      </c>
    </row>
    <row r="157" spans="1:6" ht="22.5">
      <c r="A157" s="16" t="s">
        <v>91</v>
      </c>
      <c r="B157" s="16" t="s">
        <v>92</v>
      </c>
      <c r="C157" s="16" t="s">
        <v>16</v>
      </c>
      <c r="D157" s="17">
        <v>1846.6569999999999</v>
      </c>
      <c r="E157" s="18"/>
      <c r="F157" s="19" t="str">
        <f t="shared" si="0"/>
        <v/>
      </c>
    </row>
    <row r="158" spans="1:6" ht="33.75">
      <c r="A158" s="16"/>
      <c r="B158" s="16" t="s">
        <v>93</v>
      </c>
      <c r="C158" s="16"/>
      <c r="D158" s="17">
        <v>1846.6569999999999</v>
      </c>
      <c r="E158" s="18"/>
      <c r="F158" s="19" t="str">
        <f t="shared" si="0"/>
        <v/>
      </c>
    </row>
    <row r="159" spans="1:6" ht="22.5">
      <c r="A159" s="16" t="s">
        <v>94</v>
      </c>
      <c r="B159" s="16" t="s">
        <v>95</v>
      </c>
      <c r="C159" s="16" t="s">
        <v>16</v>
      </c>
      <c r="D159" s="17">
        <v>52.143999999999998</v>
      </c>
      <c r="E159" s="18"/>
      <c r="F159" s="19" t="str">
        <f t="shared" si="0"/>
        <v/>
      </c>
    </row>
    <row r="160" spans="1:6" ht="11.25">
      <c r="A160" s="16"/>
      <c r="B160" s="16" t="s">
        <v>96</v>
      </c>
      <c r="C160" s="16"/>
      <c r="D160" s="17"/>
      <c r="E160" s="18"/>
      <c r="F160" s="19" t="str">
        <f t="shared" si="0"/>
        <v/>
      </c>
    </row>
    <row r="161" spans="1:6" ht="11.25">
      <c r="A161" s="16"/>
      <c r="B161" s="16" t="s">
        <v>97</v>
      </c>
      <c r="C161" s="16"/>
      <c r="D161" s="17">
        <v>9</v>
      </c>
      <c r="E161" s="18"/>
      <c r="F161" s="19" t="str">
        <f t="shared" si="0"/>
        <v/>
      </c>
    </row>
    <row r="162" spans="1:6" ht="11.25">
      <c r="A162" s="16"/>
      <c r="B162" s="16" t="s">
        <v>98</v>
      </c>
      <c r="C162" s="16"/>
      <c r="D162" s="17">
        <v>10.84</v>
      </c>
      <c r="E162" s="18"/>
      <c r="F162" s="19" t="str">
        <f t="shared" si="0"/>
        <v/>
      </c>
    </row>
    <row r="163" spans="1:6" ht="11.25">
      <c r="A163" s="16"/>
      <c r="B163" s="16" t="s">
        <v>99</v>
      </c>
      <c r="C163" s="16"/>
      <c r="D163" s="17">
        <v>8.8800000000000008</v>
      </c>
      <c r="E163" s="18"/>
      <c r="F163" s="19" t="str">
        <f t="shared" si="0"/>
        <v/>
      </c>
    </row>
    <row r="164" spans="1:6" ht="11.25">
      <c r="A164" s="16"/>
      <c r="B164" s="16" t="s">
        <v>100</v>
      </c>
      <c r="C164" s="16"/>
      <c r="D164" s="17">
        <v>8.8800000000000008</v>
      </c>
      <c r="E164" s="18"/>
      <c r="F164" s="19" t="str">
        <f t="shared" si="0"/>
        <v/>
      </c>
    </row>
    <row r="165" spans="1:6" ht="11.25">
      <c r="A165" s="16"/>
      <c r="B165" s="16" t="s">
        <v>101</v>
      </c>
      <c r="C165" s="16"/>
      <c r="D165" s="17">
        <v>8.8800000000000008</v>
      </c>
      <c r="E165" s="18"/>
      <c r="F165" s="19" t="str">
        <f t="shared" si="0"/>
        <v/>
      </c>
    </row>
    <row r="166" spans="1:6" ht="11.25">
      <c r="A166" s="16"/>
      <c r="B166" s="16" t="s">
        <v>102</v>
      </c>
      <c r="C166" s="16"/>
      <c r="D166" s="17">
        <v>5.6639999999999997</v>
      </c>
      <c r="E166" s="18"/>
      <c r="F166" s="19" t="str">
        <f t="shared" ref="F166:F229" si="1">IF(ISBLANK(E166),"",D166*E166)</f>
        <v/>
      </c>
    </row>
    <row r="167" spans="1:6" ht="11.25">
      <c r="A167" s="16"/>
      <c r="B167" s="16" t="s">
        <v>54</v>
      </c>
      <c r="C167" s="16"/>
      <c r="D167" s="17">
        <v>52.143999999999998</v>
      </c>
      <c r="E167" s="18"/>
      <c r="F167" s="19" t="str">
        <f t="shared" si="1"/>
        <v/>
      </c>
    </row>
    <row r="168" spans="1:6" ht="22.5">
      <c r="A168" s="16" t="s">
        <v>103</v>
      </c>
      <c r="B168" s="16" t="s">
        <v>104</v>
      </c>
      <c r="C168" s="16" t="s">
        <v>16</v>
      </c>
      <c r="D168" s="17">
        <v>76.180999999999997</v>
      </c>
      <c r="E168" s="18"/>
      <c r="F168" s="19" t="str">
        <f t="shared" si="1"/>
        <v/>
      </c>
    </row>
    <row r="169" spans="1:6" ht="11.25">
      <c r="A169" s="16"/>
      <c r="B169" s="16" t="s">
        <v>105</v>
      </c>
      <c r="C169" s="16"/>
      <c r="D169" s="17">
        <v>75.358999999999995</v>
      </c>
      <c r="E169" s="18"/>
      <c r="F169" s="19" t="str">
        <f t="shared" si="1"/>
        <v/>
      </c>
    </row>
    <row r="170" spans="1:6" ht="11.25">
      <c r="A170" s="16"/>
      <c r="B170" s="16" t="s">
        <v>106</v>
      </c>
      <c r="C170" s="16"/>
      <c r="D170" s="17">
        <v>0.82199999999999995</v>
      </c>
      <c r="E170" s="18"/>
      <c r="F170" s="19" t="str">
        <f t="shared" si="1"/>
        <v/>
      </c>
    </row>
    <row r="171" spans="1:6" ht="11.25">
      <c r="A171" s="16"/>
      <c r="B171" s="16" t="s">
        <v>54</v>
      </c>
      <c r="C171" s="16"/>
      <c r="D171" s="17">
        <v>76.180999999999997</v>
      </c>
      <c r="E171" s="18"/>
      <c r="F171" s="19" t="str">
        <f t="shared" si="1"/>
        <v/>
      </c>
    </row>
    <row r="172" spans="1:6" ht="22.5">
      <c r="A172" s="16" t="s">
        <v>107</v>
      </c>
      <c r="B172" s="16" t="s">
        <v>108</v>
      </c>
      <c r="C172" s="16" t="s">
        <v>16</v>
      </c>
      <c r="D172" s="17">
        <v>120.538</v>
      </c>
      <c r="E172" s="18"/>
      <c r="F172" s="19" t="str">
        <f t="shared" si="1"/>
        <v/>
      </c>
    </row>
    <row r="173" spans="1:6" ht="11.25">
      <c r="A173" s="16"/>
      <c r="B173" s="16" t="s">
        <v>109</v>
      </c>
      <c r="C173" s="16"/>
      <c r="D173" s="17">
        <v>120.538</v>
      </c>
      <c r="E173" s="18"/>
      <c r="F173" s="19" t="str">
        <f t="shared" si="1"/>
        <v/>
      </c>
    </row>
    <row r="174" spans="1:6" ht="90">
      <c r="A174" s="16" t="s">
        <v>110</v>
      </c>
      <c r="B174" s="16" t="s">
        <v>111</v>
      </c>
      <c r="C174" s="16"/>
      <c r="D174" s="17"/>
      <c r="E174" s="18"/>
      <c r="F174" s="19"/>
    </row>
    <row r="175" spans="1:6" ht="22.5">
      <c r="A175" s="16" t="s">
        <v>112</v>
      </c>
      <c r="B175" s="16" t="s">
        <v>113</v>
      </c>
      <c r="C175" s="16" t="s">
        <v>16</v>
      </c>
      <c r="D175" s="17">
        <v>64.233999999999995</v>
      </c>
      <c r="E175" s="18"/>
      <c r="F175" s="19" t="str">
        <f t="shared" si="1"/>
        <v/>
      </c>
    </row>
    <row r="176" spans="1:6" ht="11.25">
      <c r="A176" s="16"/>
      <c r="B176" s="16" t="s">
        <v>114</v>
      </c>
      <c r="C176" s="16"/>
      <c r="D176" s="17"/>
      <c r="E176" s="18"/>
      <c r="F176" s="19" t="str">
        <f t="shared" si="1"/>
        <v/>
      </c>
    </row>
    <row r="177" spans="1:6" ht="33.75">
      <c r="A177" s="16"/>
      <c r="B177" s="16" t="s">
        <v>115</v>
      </c>
      <c r="C177" s="16"/>
      <c r="D177" s="17">
        <v>64.233999999999995</v>
      </c>
      <c r="E177" s="18"/>
      <c r="F177" s="19" t="str">
        <f t="shared" si="1"/>
        <v/>
      </c>
    </row>
    <row r="178" spans="1:6" ht="11.25">
      <c r="A178" s="16" t="s">
        <v>116</v>
      </c>
      <c r="B178" s="16" t="s">
        <v>117</v>
      </c>
      <c r="C178" s="16" t="s">
        <v>16</v>
      </c>
      <c r="D178" s="17">
        <v>65.519000000000005</v>
      </c>
      <c r="E178" s="18"/>
      <c r="F178" s="19" t="str">
        <f t="shared" si="1"/>
        <v/>
      </c>
    </row>
    <row r="179" spans="1:6" ht="11.25">
      <c r="A179" s="16"/>
      <c r="B179" s="16" t="s">
        <v>118</v>
      </c>
      <c r="C179" s="16"/>
      <c r="D179" s="17">
        <v>65.519000000000005</v>
      </c>
      <c r="E179" s="18"/>
      <c r="F179" s="19" t="str">
        <f t="shared" si="1"/>
        <v/>
      </c>
    </row>
    <row r="180" spans="1:6" ht="22.5">
      <c r="A180" s="16" t="s">
        <v>119</v>
      </c>
      <c r="B180" s="16" t="s">
        <v>120</v>
      </c>
      <c r="C180" s="16" t="s">
        <v>121</v>
      </c>
      <c r="D180" s="17">
        <v>158.47999999999999</v>
      </c>
      <c r="E180" s="18"/>
      <c r="F180" s="19" t="str">
        <f t="shared" si="1"/>
        <v/>
      </c>
    </row>
    <row r="181" spans="1:6" ht="22.5">
      <c r="A181" s="16"/>
      <c r="B181" s="16" t="s">
        <v>67</v>
      </c>
      <c r="C181" s="16"/>
      <c r="D181" s="17"/>
      <c r="E181" s="18"/>
      <c r="F181" s="19" t="str">
        <f t="shared" si="1"/>
        <v/>
      </c>
    </row>
    <row r="182" spans="1:6" ht="11.25">
      <c r="A182" s="16"/>
      <c r="B182" s="16" t="s">
        <v>122</v>
      </c>
      <c r="C182" s="16"/>
      <c r="D182" s="17">
        <v>22.96</v>
      </c>
      <c r="E182" s="18"/>
      <c r="F182" s="19" t="str">
        <f t="shared" si="1"/>
        <v/>
      </c>
    </row>
    <row r="183" spans="1:6" ht="11.25">
      <c r="A183" s="16"/>
      <c r="B183" s="16" t="s">
        <v>123</v>
      </c>
      <c r="C183" s="16"/>
      <c r="D183" s="17">
        <v>14.88</v>
      </c>
      <c r="E183" s="18"/>
      <c r="F183" s="19" t="str">
        <f t="shared" si="1"/>
        <v/>
      </c>
    </row>
    <row r="184" spans="1:6" ht="11.25">
      <c r="A184" s="16"/>
      <c r="B184" s="16" t="s">
        <v>124</v>
      </c>
      <c r="C184" s="16"/>
      <c r="D184" s="17">
        <v>12.16</v>
      </c>
      <c r="E184" s="18"/>
      <c r="F184" s="19" t="str">
        <f t="shared" si="1"/>
        <v/>
      </c>
    </row>
    <row r="185" spans="1:6" ht="11.25">
      <c r="A185" s="16"/>
      <c r="B185" s="16" t="s">
        <v>125</v>
      </c>
      <c r="C185" s="16"/>
      <c r="D185" s="17">
        <v>54.24</v>
      </c>
      <c r="E185" s="18"/>
      <c r="F185" s="19" t="str">
        <f t="shared" si="1"/>
        <v/>
      </c>
    </row>
    <row r="186" spans="1:6" ht="11.25">
      <c r="A186" s="16"/>
      <c r="B186" s="16" t="s">
        <v>126</v>
      </c>
      <c r="C186" s="16"/>
      <c r="D186" s="17">
        <v>54.24</v>
      </c>
      <c r="E186" s="18"/>
      <c r="F186" s="19" t="str">
        <f t="shared" si="1"/>
        <v/>
      </c>
    </row>
    <row r="187" spans="1:6" ht="11.25">
      <c r="A187" s="16"/>
      <c r="B187" s="16" t="s">
        <v>54</v>
      </c>
      <c r="C187" s="16"/>
      <c r="D187" s="17">
        <v>158.47999999999999</v>
      </c>
      <c r="E187" s="18"/>
      <c r="F187" s="19" t="str">
        <f t="shared" si="1"/>
        <v/>
      </c>
    </row>
    <row r="188" spans="1:6" ht="22.5">
      <c r="A188" s="16" t="s">
        <v>127</v>
      </c>
      <c r="B188" s="16" t="s">
        <v>128</v>
      </c>
      <c r="C188" s="16" t="s">
        <v>16</v>
      </c>
      <c r="D188" s="17">
        <v>54.774000000000001</v>
      </c>
      <c r="E188" s="18"/>
      <c r="F188" s="19" t="str">
        <f t="shared" si="1"/>
        <v/>
      </c>
    </row>
    <row r="189" spans="1:6" ht="22.5">
      <c r="A189" s="16"/>
      <c r="B189" s="16" t="s">
        <v>67</v>
      </c>
      <c r="C189" s="16"/>
      <c r="D189" s="17"/>
      <c r="E189" s="18"/>
      <c r="F189" s="19" t="str">
        <f t="shared" si="1"/>
        <v/>
      </c>
    </row>
    <row r="190" spans="1:6" ht="11.25">
      <c r="A190" s="16"/>
      <c r="B190" s="16" t="s">
        <v>129</v>
      </c>
      <c r="C190" s="16"/>
      <c r="D190" s="17">
        <v>7.6280000000000001</v>
      </c>
      <c r="E190" s="18"/>
      <c r="F190" s="19" t="str">
        <f t="shared" si="1"/>
        <v/>
      </c>
    </row>
    <row r="191" spans="1:6" ht="11.25">
      <c r="A191" s="16"/>
      <c r="B191" s="16" t="s">
        <v>130</v>
      </c>
      <c r="C191" s="16"/>
      <c r="D191" s="17">
        <v>4.6639999999999997</v>
      </c>
      <c r="E191" s="18"/>
      <c r="F191" s="19" t="str">
        <f t="shared" si="1"/>
        <v/>
      </c>
    </row>
    <row r="192" spans="1:6" ht="11.25">
      <c r="A192" s="16"/>
      <c r="B192" s="16" t="s">
        <v>131</v>
      </c>
      <c r="C192" s="16"/>
      <c r="D192" s="17">
        <v>3.984</v>
      </c>
      <c r="E192" s="18"/>
      <c r="F192" s="19" t="str">
        <f t="shared" si="1"/>
        <v/>
      </c>
    </row>
    <row r="193" spans="1:6" ht="11.25">
      <c r="A193" s="16"/>
      <c r="B193" s="16" t="s">
        <v>132</v>
      </c>
      <c r="C193" s="16"/>
      <c r="D193" s="17">
        <v>18.712</v>
      </c>
      <c r="E193" s="18"/>
      <c r="F193" s="19" t="str">
        <f t="shared" si="1"/>
        <v/>
      </c>
    </row>
    <row r="194" spans="1:6" ht="11.25">
      <c r="A194" s="16"/>
      <c r="B194" s="16" t="s">
        <v>133</v>
      </c>
      <c r="C194" s="16"/>
      <c r="D194" s="17">
        <v>18.712</v>
      </c>
      <c r="E194" s="18"/>
      <c r="F194" s="19" t="str">
        <f t="shared" si="1"/>
        <v/>
      </c>
    </row>
    <row r="195" spans="1:6" ht="11.25">
      <c r="A195" s="16"/>
      <c r="B195" s="16" t="s">
        <v>134</v>
      </c>
      <c r="C195" s="16"/>
      <c r="D195" s="17">
        <v>53.7</v>
      </c>
      <c r="E195" s="18"/>
      <c r="F195" s="19" t="str">
        <f t="shared" si="1"/>
        <v/>
      </c>
    </row>
    <row r="196" spans="1:6" ht="11.25">
      <c r="A196" s="16"/>
      <c r="B196" s="16" t="s">
        <v>135</v>
      </c>
      <c r="C196" s="16"/>
      <c r="D196" s="17">
        <v>1.0740000000000001</v>
      </c>
      <c r="E196" s="18"/>
      <c r="F196" s="19" t="str">
        <f t="shared" si="1"/>
        <v/>
      </c>
    </row>
    <row r="197" spans="1:6" ht="11.25">
      <c r="A197" s="16"/>
      <c r="B197" s="16" t="s">
        <v>54</v>
      </c>
      <c r="C197" s="16"/>
      <c r="D197" s="17">
        <v>54.774000000000001</v>
      </c>
      <c r="E197" s="18"/>
      <c r="F197" s="19" t="str">
        <f t="shared" si="1"/>
        <v/>
      </c>
    </row>
    <row r="198" spans="1:6" ht="22.5">
      <c r="A198" s="16" t="s">
        <v>136</v>
      </c>
      <c r="B198" s="16" t="s">
        <v>137</v>
      </c>
      <c r="C198" s="16" t="s">
        <v>16</v>
      </c>
      <c r="D198" s="17">
        <v>1189.8920000000001</v>
      </c>
      <c r="E198" s="18"/>
      <c r="F198" s="19" t="str">
        <f t="shared" si="1"/>
        <v/>
      </c>
    </row>
    <row r="199" spans="1:6" ht="22.5">
      <c r="A199" s="16"/>
      <c r="B199" s="16" t="s">
        <v>138</v>
      </c>
      <c r="C199" s="16"/>
      <c r="D199" s="17"/>
      <c r="E199" s="18"/>
      <c r="F199" s="19" t="str">
        <f t="shared" si="1"/>
        <v/>
      </c>
    </row>
    <row r="200" spans="1:6" ht="22.5">
      <c r="A200" s="16"/>
      <c r="B200" s="16" t="s">
        <v>139</v>
      </c>
      <c r="C200" s="16"/>
      <c r="D200" s="17">
        <v>147.77699999999999</v>
      </c>
      <c r="E200" s="18"/>
      <c r="F200" s="19" t="str">
        <f t="shared" si="1"/>
        <v/>
      </c>
    </row>
    <row r="201" spans="1:6" ht="33.75">
      <c r="A201" s="16"/>
      <c r="B201" s="16" t="s">
        <v>140</v>
      </c>
      <c r="C201" s="16"/>
      <c r="D201" s="17">
        <v>465.15300000000002</v>
      </c>
      <c r="E201" s="18"/>
      <c r="F201" s="19" t="str">
        <f t="shared" si="1"/>
        <v/>
      </c>
    </row>
    <row r="202" spans="1:6" ht="33.75">
      <c r="A202" s="16"/>
      <c r="B202" s="16" t="s">
        <v>141</v>
      </c>
      <c r="C202" s="16"/>
      <c r="D202" s="17">
        <v>679.71199999999999</v>
      </c>
      <c r="E202" s="18"/>
      <c r="F202" s="19" t="str">
        <f t="shared" si="1"/>
        <v/>
      </c>
    </row>
    <row r="203" spans="1:6" ht="45">
      <c r="A203" s="16"/>
      <c r="B203" s="16" t="s">
        <v>142</v>
      </c>
      <c r="C203" s="16"/>
      <c r="D203" s="17">
        <v>-175.358</v>
      </c>
      <c r="E203" s="18"/>
      <c r="F203" s="19" t="str">
        <f t="shared" si="1"/>
        <v/>
      </c>
    </row>
    <row r="204" spans="1:6" ht="11.25">
      <c r="A204" s="16"/>
      <c r="B204" s="16" t="s">
        <v>143</v>
      </c>
      <c r="C204" s="16"/>
      <c r="D204" s="17">
        <v>66.528000000000006</v>
      </c>
      <c r="E204" s="18"/>
      <c r="F204" s="19" t="str">
        <f t="shared" si="1"/>
        <v/>
      </c>
    </row>
    <row r="205" spans="1:6" ht="11.25">
      <c r="A205" s="16"/>
      <c r="B205" s="16" t="s">
        <v>134</v>
      </c>
      <c r="C205" s="16"/>
      <c r="D205" s="17">
        <v>1183.8119999999999</v>
      </c>
      <c r="E205" s="18"/>
      <c r="F205" s="19" t="str">
        <f t="shared" si="1"/>
        <v/>
      </c>
    </row>
    <row r="206" spans="1:6" ht="22.5">
      <c r="A206" s="16"/>
      <c r="B206" s="16" t="s">
        <v>144</v>
      </c>
      <c r="C206" s="16"/>
      <c r="D206" s="17"/>
      <c r="E206" s="18"/>
      <c r="F206" s="19" t="str">
        <f t="shared" si="1"/>
        <v/>
      </c>
    </row>
    <row r="207" spans="1:6" ht="11.25">
      <c r="A207" s="16"/>
      <c r="B207" s="16" t="s">
        <v>145</v>
      </c>
      <c r="C207" s="16"/>
      <c r="D207" s="17">
        <v>2.4900000000000002</v>
      </c>
      <c r="E207" s="18"/>
      <c r="F207" s="19" t="str">
        <f t="shared" si="1"/>
        <v/>
      </c>
    </row>
    <row r="208" spans="1:6" ht="11.25">
      <c r="A208" s="16"/>
      <c r="B208" s="16" t="s">
        <v>146</v>
      </c>
      <c r="C208" s="16"/>
      <c r="D208" s="17">
        <v>3.59</v>
      </c>
      <c r="E208" s="18"/>
      <c r="F208" s="19" t="str">
        <f t="shared" si="1"/>
        <v/>
      </c>
    </row>
    <row r="209" spans="1:6" ht="11.25">
      <c r="A209" s="16"/>
      <c r="B209" s="16" t="s">
        <v>134</v>
      </c>
      <c r="C209" s="16"/>
      <c r="D209" s="17">
        <v>6.08</v>
      </c>
      <c r="E209" s="18"/>
      <c r="F209" s="19" t="str">
        <f t="shared" si="1"/>
        <v/>
      </c>
    </row>
    <row r="210" spans="1:6" ht="11.25">
      <c r="A210" s="16"/>
      <c r="B210" s="16" t="s">
        <v>54</v>
      </c>
      <c r="C210" s="16"/>
      <c r="D210" s="17">
        <v>1189.8920000000001</v>
      </c>
      <c r="E210" s="18"/>
      <c r="F210" s="19" t="str">
        <f t="shared" si="1"/>
        <v/>
      </c>
    </row>
    <row r="211" spans="1:6" ht="22.5">
      <c r="A211" s="16" t="s">
        <v>147</v>
      </c>
      <c r="B211" s="16" t="s">
        <v>148</v>
      </c>
      <c r="C211" s="16" t="s">
        <v>16</v>
      </c>
      <c r="D211" s="17">
        <v>1207.4880000000001</v>
      </c>
      <c r="E211" s="18"/>
      <c r="F211" s="19" t="str">
        <f t="shared" si="1"/>
        <v/>
      </c>
    </row>
    <row r="212" spans="1:6" ht="22.5">
      <c r="A212" s="16"/>
      <c r="B212" s="16" t="s">
        <v>138</v>
      </c>
      <c r="C212" s="16"/>
      <c r="D212" s="17"/>
      <c r="E212" s="18"/>
      <c r="F212" s="19" t="str">
        <f t="shared" si="1"/>
        <v/>
      </c>
    </row>
    <row r="213" spans="1:6" ht="22.5">
      <c r="A213" s="16"/>
      <c r="B213" s="16" t="s">
        <v>139</v>
      </c>
      <c r="C213" s="16"/>
      <c r="D213" s="17">
        <v>147.77699999999999</v>
      </c>
      <c r="E213" s="18"/>
      <c r="F213" s="19" t="str">
        <f t="shared" si="1"/>
        <v/>
      </c>
    </row>
    <row r="214" spans="1:6" ht="33.75">
      <c r="A214" s="16"/>
      <c r="B214" s="16" t="s">
        <v>140</v>
      </c>
      <c r="C214" s="16"/>
      <c r="D214" s="17">
        <v>465.15300000000002</v>
      </c>
      <c r="E214" s="18"/>
      <c r="F214" s="19" t="str">
        <f t="shared" si="1"/>
        <v/>
      </c>
    </row>
    <row r="215" spans="1:6" ht="33.75">
      <c r="A215" s="16"/>
      <c r="B215" s="16" t="s">
        <v>141</v>
      </c>
      <c r="C215" s="16"/>
      <c r="D215" s="17">
        <v>679.71199999999999</v>
      </c>
      <c r="E215" s="18"/>
      <c r="F215" s="19" t="str">
        <f t="shared" si="1"/>
        <v/>
      </c>
    </row>
    <row r="216" spans="1:6" ht="45">
      <c r="A216" s="16"/>
      <c r="B216" s="16" t="s">
        <v>142</v>
      </c>
      <c r="C216" s="16"/>
      <c r="D216" s="17">
        <v>-175.358</v>
      </c>
      <c r="E216" s="18"/>
      <c r="F216" s="19" t="str">
        <f t="shared" si="1"/>
        <v/>
      </c>
    </row>
    <row r="217" spans="1:6" ht="11.25">
      <c r="A217" s="16"/>
      <c r="B217" s="16" t="s">
        <v>143</v>
      </c>
      <c r="C217" s="16"/>
      <c r="D217" s="17">
        <v>66.528000000000006</v>
      </c>
      <c r="E217" s="18"/>
      <c r="F217" s="19" t="str">
        <f t="shared" si="1"/>
        <v/>
      </c>
    </row>
    <row r="218" spans="1:6" ht="11.25">
      <c r="A218" s="16"/>
      <c r="B218" s="16" t="s">
        <v>134</v>
      </c>
      <c r="C218" s="16"/>
      <c r="D218" s="17">
        <v>1183.8119999999999</v>
      </c>
      <c r="E218" s="18"/>
      <c r="F218" s="19" t="str">
        <f t="shared" si="1"/>
        <v/>
      </c>
    </row>
    <row r="219" spans="1:6" ht="11.25">
      <c r="A219" s="16"/>
      <c r="B219" s="16" t="s">
        <v>149</v>
      </c>
      <c r="C219" s="16"/>
      <c r="D219" s="17">
        <v>23.675999999999998</v>
      </c>
      <c r="E219" s="18"/>
      <c r="F219" s="19" t="str">
        <f t="shared" si="1"/>
        <v/>
      </c>
    </row>
    <row r="220" spans="1:6" ht="11.25">
      <c r="A220" s="16"/>
      <c r="B220" s="16" t="s">
        <v>54</v>
      </c>
      <c r="C220" s="16"/>
      <c r="D220" s="17">
        <v>1207.4880000000001</v>
      </c>
      <c r="E220" s="18"/>
      <c r="F220" s="19" t="str">
        <f t="shared" si="1"/>
        <v/>
      </c>
    </row>
    <row r="221" spans="1:6" ht="11.25">
      <c r="A221" s="16" t="s">
        <v>150</v>
      </c>
      <c r="B221" s="16" t="s">
        <v>151</v>
      </c>
      <c r="C221" s="16" t="s">
        <v>16</v>
      </c>
      <c r="D221" s="17">
        <v>6.202</v>
      </c>
      <c r="E221" s="18"/>
      <c r="F221" s="19" t="str">
        <f t="shared" si="1"/>
        <v/>
      </c>
    </row>
    <row r="222" spans="1:6" ht="22.5">
      <c r="A222" s="16"/>
      <c r="B222" s="16" t="s">
        <v>144</v>
      </c>
      <c r="C222" s="16"/>
      <c r="D222" s="17"/>
      <c r="E222" s="18"/>
      <c r="F222" s="19" t="str">
        <f t="shared" si="1"/>
        <v/>
      </c>
    </row>
    <row r="223" spans="1:6" ht="11.25">
      <c r="A223" s="16"/>
      <c r="B223" s="16" t="s">
        <v>145</v>
      </c>
      <c r="C223" s="16"/>
      <c r="D223" s="17">
        <v>2.4900000000000002</v>
      </c>
      <c r="E223" s="18"/>
      <c r="F223" s="19" t="str">
        <f t="shared" si="1"/>
        <v/>
      </c>
    </row>
    <row r="224" spans="1:6" ht="11.25">
      <c r="A224" s="16"/>
      <c r="B224" s="16" t="s">
        <v>146</v>
      </c>
      <c r="C224" s="16"/>
      <c r="D224" s="17">
        <v>3.59</v>
      </c>
      <c r="E224" s="18"/>
      <c r="F224" s="19" t="str">
        <f t="shared" si="1"/>
        <v/>
      </c>
    </row>
    <row r="225" spans="1:6" ht="11.25">
      <c r="A225" s="16"/>
      <c r="B225" s="16" t="s">
        <v>134</v>
      </c>
      <c r="C225" s="16"/>
      <c r="D225" s="17">
        <v>6.08</v>
      </c>
      <c r="E225" s="18"/>
      <c r="F225" s="19" t="str">
        <f t="shared" si="1"/>
        <v/>
      </c>
    </row>
    <row r="226" spans="1:6" ht="11.25">
      <c r="A226" s="16"/>
      <c r="B226" s="16" t="s">
        <v>152</v>
      </c>
      <c r="C226" s="16"/>
      <c r="D226" s="17">
        <v>0.122</v>
      </c>
      <c r="E226" s="18"/>
      <c r="F226" s="19" t="str">
        <f t="shared" si="1"/>
        <v/>
      </c>
    </row>
    <row r="227" spans="1:6" ht="11.25">
      <c r="A227" s="16"/>
      <c r="B227" s="16" t="s">
        <v>54</v>
      </c>
      <c r="C227" s="16"/>
      <c r="D227" s="17">
        <v>6.202</v>
      </c>
      <c r="E227" s="18"/>
      <c r="F227" s="19" t="str">
        <f t="shared" si="1"/>
        <v/>
      </c>
    </row>
    <row r="228" spans="1:6" ht="22.5">
      <c r="A228" s="16" t="s">
        <v>153</v>
      </c>
      <c r="B228" s="16" t="s">
        <v>154</v>
      </c>
      <c r="C228" s="16" t="s">
        <v>121</v>
      </c>
      <c r="D228" s="17">
        <v>613.67999999999995</v>
      </c>
      <c r="E228" s="18"/>
      <c r="F228" s="19" t="str">
        <f t="shared" si="1"/>
        <v/>
      </c>
    </row>
    <row r="229" spans="1:6" ht="11.25">
      <c r="A229" s="16"/>
      <c r="B229" s="16" t="s">
        <v>155</v>
      </c>
      <c r="C229" s="16"/>
      <c r="D229" s="17"/>
      <c r="E229" s="18"/>
      <c r="F229" s="19" t="str">
        <f t="shared" si="1"/>
        <v/>
      </c>
    </row>
    <row r="230" spans="1:6" ht="11.25">
      <c r="A230" s="16"/>
      <c r="B230" s="16" t="s">
        <v>156</v>
      </c>
      <c r="C230" s="16"/>
      <c r="D230" s="17">
        <v>65.78</v>
      </c>
      <c r="E230" s="18"/>
      <c r="F230" s="19" t="str">
        <f t="shared" ref="F230:F293" si="2">IF(ISBLANK(E230),"",D230*E230)</f>
        <v/>
      </c>
    </row>
    <row r="231" spans="1:6" ht="11.25">
      <c r="A231" s="16"/>
      <c r="B231" s="16" t="s">
        <v>157</v>
      </c>
      <c r="C231" s="16"/>
      <c r="D231" s="17">
        <v>77.64</v>
      </c>
      <c r="E231" s="18"/>
      <c r="F231" s="19" t="str">
        <f t="shared" si="2"/>
        <v/>
      </c>
    </row>
    <row r="232" spans="1:6" ht="11.25">
      <c r="A232" s="16"/>
      <c r="B232" s="16" t="s">
        <v>158</v>
      </c>
      <c r="C232" s="16"/>
      <c r="D232" s="17">
        <v>65.98</v>
      </c>
      <c r="E232" s="18"/>
      <c r="F232" s="19" t="str">
        <f t="shared" si="2"/>
        <v/>
      </c>
    </row>
    <row r="233" spans="1:6" ht="11.25">
      <c r="A233" s="16"/>
      <c r="B233" s="16" t="s">
        <v>159</v>
      </c>
      <c r="C233" s="16"/>
      <c r="D233" s="17">
        <v>69.78</v>
      </c>
      <c r="E233" s="18"/>
      <c r="F233" s="19" t="str">
        <f t="shared" si="2"/>
        <v/>
      </c>
    </row>
    <row r="234" spans="1:6" ht="11.25">
      <c r="A234" s="16"/>
      <c r="B234" s="16" t="s">
        <v>160</v>
      </c>
      <c r="C234" s="16"/>
      <c r="D234" s="17">
        <v>75.180000000000007</v>
      </c>
      <c r="E234" s="18"/>
      <c r="F234" s="19" t="str">
        <f t="shared" si="2"/>
        <v/>
      </c>
    </row>
    <row r="235" spans="1:6" ht="11.25">
      <c r="A235" s="16"/>
      <c r="B235" s="16" t="s">
        <v>134</v>
      </c>
      <c r="C235" s="16"/>
      <c r="D235" s="17">
        <v>354.36</v>
      </c>
      <c r="E235" s="18"/>
      <c r="F235" s="19" t="str">
        <f t="shared" si="2"/>
        <v/>
      </c>
    </row>
    <row r="236" spans="1:6" ht="11.25">
      <c r="A236" s="16"/>
      <c r="B236" s="16" t="s">
        <v>161</v>
      </c>
      <c r="C236" s="16"/>
      <c r="D236" s="17"/>
      <c r="E236" s="18"/>
      <c r="F236" s="19" t="str">
        <f t="shared" si="2"/>
        <v/>
      </c>
    </row>
    <row r="237" spans="1:6" ht="11.25">
      <c r="A237" s="16"/>
      <c r="B237" s="16" t="s">
        <v>162</v>
      </c>
      <c r="C237" s="16"/>
      <c r="D237" s="17">
        <v>43.6</v>
      </c>
      <c r="E237" s="18"/>
      <c r="F237" s="19" t="str">
        <f t="shared" si="2"/>
        <v/>
      </c>
    </row>
    <row r="238" spans="1:6" ht="11.25">
      <c r="A238" s="16"/>
      <c r="B238" s="16" t="s">
        <v>163</v>
      </c>
      <c r="C238" s="16"/>
      <c r="D238" s="17">
        <v>54.2</v>
      </c>
      <c r="E238" s="18"/>
      <c r="F238" s="19" t="str">
        <f t="shared" si="2"/>
        <v/>
      </c>
    </row>
    <row r="239" spans="1:6" ht="11.25">
      <c r="A239" s="16"/>
      <c r="B239" s="16" t="s">
        <v>164</v>
      </c>
      <c r="C239" s="16"/>
      <c r="D239" s="17">
        <v>44.4</v>
      </c>
      <c r="E239" s="18"/>
      <c r="F239" s="19" t="str">
        <f t="shared" si="2"/>
        <v/>
      </c>
    </row>
    <row r="240" spans="1:6" ht="11.25">
      <c r="A240" s="16"/>
      <c r="B240" s="16" t="s">
        <v>165</v>
      </c>
      <c r="C240" s="16"/>
      <c r="D240" s="17">
        <v>44.4</v>
      </c>
      <c r="E240" s="18"/>
      <c r="F240" s="19" t="str">
        <f t="shared" si="2"/>
        <v/>
      </c>
    </row>
    <row r="241" spans="1:6" ht="11.25">
      <c r="A241" s="16"/>
      <c r="B241" s="16" t="s">
        <v>166</v>
      </c>
      <c r="C241" s="16"/>
      <c r="D241" s="17">
        <v>44.4</v>
      </c>
      <c r="E241" s="18"/>
      <c r="F241" s="19" t="str">
        <f t="shared" si="2"/>
        <v/>
      </c>
    </row>
    <row r="242" spans="1:6" ht="11.25">
      <c r="A242" s="16"/>
      <c r="B242" s="16" t="s">
        <v>167</v>
      </c>
      <c r="C242" s="16"/>
      <c r="D242" s="17">
        <v>28.32</v>
      </c>
      <c r="E242" s="18"/>
      <c r="F242" s="19" t="str">
        <f t="shared" si="2"/>
        <v/>
      </c>
    </row>
    <row r="243" spans="1:6" ht="11.25">
      <c r="A243" s="16"/>
      <c r="B243" s="16" t="s">
        <v>134</v>
      </c>
      <c r="C243" s="16"/>
      <c r="D243" s="17">
        <v>259.32</v>
      </c>
      <c r="E243" s="18"/>
      <c r="F243" s="19" t="str">
        <f t="shared" si="2"/>
        <v/>
      </c>
    </row>
    <row r="244" spans="1:6" ht="11.25">
      <c r="A244" s="16"/>
      <c r="B244" s="16" t="s">
        <v>54</v>
      </c>
      <c r="C244" s="16"/>
      <c r="D244" s="17">
        <v>613.67999999999995</v>
      </c>
      <c r="E244" s="18"/>
      <c r="F244" s="19" t="str">
        <f t="shared" si="2"/>
        <v/>
      </c>
    </row>
    <row r="245" spans="1:6" ht="22.5">
      <c r="A245" s="16" t="s">
        <v>168</v>
      </c>
      <c r="B245" s="16" t="s">
        <v>169</v>
      </c>
      <c r="C245" s="16" t="s">
        <v>16</v>
      </c>
      <c r="D245" s="17">
        <v>72.289000000000001</v>
      </c>
      <c r="E245" s="18"/>
      <c r="F245" s="19" t="str">
        <f t="shared" si="2"/>
        <v/>
      </c>
    </row>
    <row r="246" spans="1:6" ht="11.25">
      <c r="A246" s="16"/>
      <c r="B246" s="16" t="s">
        <v>155</v>
      </c>
      <c r="C246" s="16"/>
      <c r="D246" s="17"/>
      <c r="E246" s="18"/>
      <c r="F246" s="19" t="str">
        <f t="shared" si="2"/>
        <v/>
      </c>
    </row>
    <row r="247" spans="1:6" ht="22.5">
      <c r="A247" s="16"/>
      <c r="B247" s="16" t="s">
        <v>170</v>
      </c>
      <c r="C247" s="16"/>
      <c r="D247" s="17">
        <v>13.156000000000001</v>
      </c>
      <c r="E247" s="18"/>
      <c r="F247" s="19" t="str">
        <f t="shared" si="2"/>
        <v/>
      </c>
    </row>
    <row r="248" spans="1:6" ht="11.25">
      <c r="A248" s="16"/>
      <c r="B248" s="16" t="s">
        <v>171</v>
      </c>
      <c r="C248" s="16"/>
      <c r="D248" s="17">
        <v>15.528</v>
      </c>
      <c r="E248" s="18"/>
      <c r="F248" s="19" t="str">
        <f t="shared" si="2"/>
        <v/>
      </c>
    </row>
    <row r="249" spans="1:6" ht="11.25">
      <c r="A249" s="16"/>
      <c r="B249" s="16" t="s">
        <v>172</v>
      </c>
      <c r="C249" s="16"/>
      <c r="D249" s="17">
        <v>13.196</v>
      </c>
      <c r="E249" s="18"/>
      <c r="F249" s="19" t="str">
        <f t="shared" si="2"/>
        <v/>
      </c>
    </row>
    <row r="250" spans="1:6" ht="11.25">
      <c r="A250" s="16"/>
      <c r="B250" s="16" t="s">
        <v>173</v>
      </c>
      <c r="C250" s="16"/>
      <c r="D250" s="17">
        <v>13.956</v>
      </c>
      <c r="E250" s="18"/>
      <c r="F250" s="19" t="str">
        <f t="shared" si="2"/>
        <v/>
      </c>
    </row>
    <row r="251" spans="1:6" ht="11.25">
      <c r="A251" s="16"/>
      <c r="B251" s="16" t="s">
        <v>174</v>
      </c>
      <c r="C251" s="16"/>
      <c r="D251" s="17">
        <v>15.036</v>
      </c>
      <c r="E251" s="18"/>
      <c r="F251" s="19" t="str">
        <f t="shared" si="2"/>
        <v/>
      </c>
    </row>
    <row r="252" spans="1:6" ht="11.25">
      <c r="A252" s="16"/>
      <c r="B252" s="16" t="s">
        <v>134</v>
      </c>
      <c r="C252" s="16"/>
      <c r="D252" s="17">
        <v>70.872</v>
      </c>
      <c r="E252" s="18"/>
      <c r="F252" s="19" t="str">
        <f t="shared" si="2"/>
        <v/>
      </c>
    </row>
    <row r="253" spans="1:6" ht="11.25">
      <c r="A253" s="16"/>
      <c r="B253" s="16" t="s">
        <v>175</v>
      </c>
      <c r="C253" s="16"/>
      <c r="D253" s="17">
        <v>1.417</v>
      </c>
      <c r="E253" s="18"/>
      <c r="F253" s="19" t="str">
        <f t="shared" si="2"/>
        <v/>
      </c>
    </row>
    <row r="254" spans="1:6" ht="11.25">
      <c r="A254" s="16"/>
      <c r="B254" s="16" t="s">
        <v>54</v>
      </c>
      <c r="C254" s="16"/>
      <c r="D254" s="17">
        <v>72.289000000000001</v>
      </c>
      <c r="E254" s="18"/>
      <c r="F254" s="19" t="str">
        <f t="shared" si="2"/>
        <v/>
      </c>
    </row>
    <row r="255" spans="1:6" ht="22.5">
      <c r="A255" s="16" t="s">
        <v>176</v>
      </c>
      <c r="B255" s="16" t="s">
        <v>177</v>
      </c>
      <c r="C255" s="16" t="s">
        <v>16</v>
      </c>
      <c r="D255" s="17">
        <v>52.901000000000003</v>
      </c>
      <c r="E255" s="18"/>
      <c r="F255" s="19" t="str">
        <f t="shared" si="2"/>
        <v/>
      </c>
    </row>
    <row r="256" spans="1:6" ht="11.25">
      <c r="A256" s="16"/>
      <c r="B256" s="16" t="s">
        <v>161</v>
      </c>
      <c r="C256" s="16"/>
      <c r="D256" s="17"/>
      <c r="E256" s="18"/>
      <c r="F256" s="19" t="str">
        <f t="shared" si="2"/>
        <v/>
      </c>
    </row>
    <row r="257" spans="1:6" ht="11.25">
      <c r="A257" s="16"/>
      <c r="B257" s="16" t="s">
        <v>178</v>
      </c>
      <c r="C257" s="16"/>
      <c r="D257" s="17">
        <v>8.7200000000000006</v>
      </c>
      <c r="E257" s="18"/>
      <c r="F257" s="19" t="str">
        <f t="shared" si="2"/>
        <v/>
      </c>
    </row>
    <row r="258" spans="1:6" ht="11.25">
      <c r="A258" s="16"/>
      <c r="B258" s="16" t="s">
        <v>98</v>
      </c>
      <c r="C258" s="16"/>
      <c r="D258" s="17">
        <v>10.84</v>
      </c>
      <c r="E258" s="18"/>
      <c r="F258" s="19" t="str">
        <f t="shared" si="2"/>
        <v/>
      </c>
    </row>
    <row r="259" spans="1:6" ht="11.25">
      <c r="A259" s="16"/>
      <c r="B259" s="16" t="s">
        <v>99</v>
      </c>
      <c r="C259" s="16"/>
      <c r="D259" s="17">
        <v>8.8800000000000008</v>
      </c>
      <c r="E259" s="18"/>
      <c r="F259" s="19" t="str">
        <f t="shared" si="2"/>
        <v/>
      </c>
    </row>
    <row r="260" spans="1:6" ht="11.25">
      <c r="A260" s="16"/>
      <c r="B260" s="16" t="s">
        <v>100</v>
      </c>
      <c r="C260" s="16"/>
      <c r="D260" s="17">
        <v>8.8800000000000008</v>
      </c>
      <c r="E260" s="18"/>
      <c r="F260" s="19" t="str">
        <f t="shared" si="2"/>
        <v/>
      </c>
    </row>
    <row r="261" spans="1:6" ht="11.25">
      <c r="A261" s="16"/>
      <c r="B261" s="16" t="s">
        <v>101</v>
      </c>
      <c r="C261" s="16"/>
      <c r="D261" s="17">
        <v>8.8800000000000008</v>
      </c>
      <c r="E261" s="18"/>
      <c r="F261" s="19" t="str">
        <f t="shared" si="2"/>
        <v/>
      </c>
    </row>
    <row r="262" spans="1:6" ht="11.25">
      <c r="A262" s="16"/>
      <c r="B262" s="16" t="s">
        <v>179</v>
      </c>
      <c r="C262" s="16"/>
      <c r="D262" s="17">
        <v>5.6639999999999997</v>
      </c>
      <c r="E262" s="18"/>
      <c r="F262" s="19" t="str">
        <f t="shared" si="2"/>
        <v/>
      </c>
    </row>
    <row r="263" spans="1:6" ht="11.25">
      <c r="A263" s="16"/>
      <c r="B263" s="16" t="s">
        <v>134</v>
      </c>
      <c r="C263" s="16"/>
      <c r="D263" s="17">
        <v>51.863999999999997</v>
      </c>
      <c r="E263" s="18"/>
      <c r="F263" s="19" t="str">
        <f t="shared" si="2"/>
        <v/>
      </c>
    </row>
    <row r="264" spans="1:6" ht="11.25">
      <c r="A264" s="16"/>
      <c r="B264" s="16" t="s">
        <v>180</v>
      </c>
      <c r="C264" s="16"/>
      <c r="D264" s="17">
        <v>1.0369999999999999</v>
      </c>
      <c r="E264" s="18"/>
      <c r="F264" s="19" t="str">
        <f t="shared" si="2"/>
        <v/>
      </c>
    </row>
    <row r="265" spans="1:6" ht="11.25">
      <c r="A265" s="16"/>
      <c r="B265" s="16" t="s">
        <v>54</v>
      </c>
      <c r="C265" s="16"/>
      <c r="D265" s="17">
        <v>52.901000000000003</v>
      </c>
      <c r="E265" s="18"/>
      <c r="F265" s="19" t="str">
        <f t="shared" si="2"/>
        <v/>
      </c>
    </row>
    <row r="266" spans="1:6" ht="22.5">
      <c r="A266" s="16" t="s">
        <v>181</v>
      </c>
      <c r="B266" s="16" t="s">
        <v>182</v>
      </c>
      <c r="C266" s="16" t="s">
        <v>16</v>
      </c>
      <c r="D266" s="17">
        <v>410.911</v>
      </c>
      <c r="E266" s="18"/>
      <c r="F266" s="19" t="str">
        <f t="shared" si="2"/>
        <v/>
      </c>
    </row>
    <row r="267" spans="1:6" ht="22.5">
      <c r="A267" s="16"/>
      <c r="B267" s="16" t="s">
        <v>183</v>
      </c>
      <c r="C267" s="16"/>
      <c r="D267" s="17"/>
      <c r="E267" s="18"/>
      <c r="F267" s="19" t="str">
        <f t="shared" si="2"/>
        <v/>
      </c>
    </row>
    <row r="268" spans="1:6" ht="22.5">
      <c r="A268" s="16"/>
      <c r="B268" s="16" t="s">
        <v>184</v>
      </c>
      <c r="C268" s="16"/>
      <c r="D268" s="17">
        <v>26.7</v>
      </c>
      <c r="E268" s="18"/>
      <c r="F268" s="19" t="str">
        <f t="shared" si="2"/>
        <v/>
      </c>
    </row>
    <row r="269" spans="1:6" ht="22.5">
      <c r="A269" s="16"/>
      <c r="B269" s="16" t="s">
        <v>185</v>
      </c>
      <c r="C269" s="16"/>
      <c r="D269" s="17">
        <v>108.408</v>
      </c>
      <c r="E269" s="18"/>
      <c r="F269" s="19" t="str">
        <f t="shared" si="2"/>
        <v/>
      </c>
    </row>
    <row r="270" spans="1:6" ht="33.75">
      <c r="A270" s="16"/>
      <c r="B270" s="16" t="s">
        <v>186</v>
      </c>
      <c r="C270" s="16"/>
      <c r="D270" s="17">
        <v>127.23</v>
      </c>
      <c r="E270" s="18"/>
      <c r="F270" s="19" t="str">
        <f t="shared" si="2"/>
        <v/>
      </c>
    </row>
    <row r="271" spans="1:6" ht="11.25">
      <c r="A271" s="16"/>
      <c r="B271" s="16" t="s">
        <v>187</v>
      </c>
      <c r="C271" s="16"/>
      <c r="D271" s="17">
        <v>28.574999999999999</v>
      </c>
      <c r="E271" s="18"/>
      <c r="F271" s="19" t="str">
        <f t="shared" si="2"/>
        <v/>
      </c>
    </row>
    <row r="272" spans="1:6" ht="11.25">
      <c r="A272" s="16"/>
      <c r="B272" s="16" t="s">
        <v>134</v>
      </c>
      <c r="C272" s="16"/>
      <c r="D272" s="17">
        <v>290.91300000000001</v>
      </c>
      <c r="E272" s="18"/>
      <c r="F272" s="19" t="str">
        <f t="shared" si="2"/>
        <v/>
      </c>
    </row>
    <row r="273" spans="1:6" ht="22.5">
      <c r="A273" s="16"/>
      <c r="B273" s="16" t="s">
        <v>188</v>
      </c>
      <c r="C273" s="16"/>
      <c r="D273" s="17"/>
      <c r="E273" s="18"/>
      <c r="F273" s="19" t="str">
        <f t="shared" si="2"/>
        <v/>
      </c>
    </row>
    <row r="274" spans="1:6" ht="22.5">
      <c r="A274" s="16"/>
      <c r="B274" s="16" t="s">
        <v>189</v>
      </c>
      <c r="C274" s="16"/>
      <c r="D274" s="17">
        <v>14.355</v>
      </c>
      <c r="E274" s="18"/>
      <c r="F274" s="19" t="str">
        <f t="shared" si="2"/>
        <v/>
      </c>
    </row>
    <row r="275" spans="1:6" ht="45">
      <c r="A275" s="16"/>
      <c r="B275" s="16" t="s">
        <v>190</v>
      </c>
      <c r="C275" s="16"/>
      <c r="D275" s="17">
        <v>38.673999999999999</v>
      </c>
      <c r="E275" s="18"/>
      <c r="F275" s="19" t="str">
        <f t="shared" si="2"/>
        <v/>
      </c>
    </row>
    <row r="276" spans="1:6" ht="45">
      <c r="A276" s="16"/>
      <c r="B276" s="16" t="s">
        <v>191</v>
      </c>
      <c r="C276" s="16"/>
      <c r="D276" s="17">
        <v>33.073999999999998</v>
      </c>
      <c r="E276" s="18"/>
      <c r="F276" s="19" t="str">
        <f t="shared" si="2"/>
        <v/>
      </c>
    </row>
    <row r="277" spans="1:6" ht="33.75">
      <c r="A277" s="16"/>
      <c r="B277" s="16" t="s">
        <v>192</v>
      </c>
      <c r="C277" s="16"/>
      <c r="D277" s="17">
        <v>28.445</v>
      </c>
      <c r="E277" s="18"/>
      <c r="F277" s="19" t="str">
        <f t="shared" si="2"/>
        <v/>
      </c>
    </row>
    <row r="278" spans="1:6" ht="11.25">
      <c r="A278" s="16"/>
      <c r="B278" s="16" t="s">
        <v>193</v>
      </c>
      <c r="C278" s="16"/>
      <c r="D278" s="17">
        <v>5.45</v>
      </c>
      <c r="E278" s="18"/>
      <c r="F278" s="19" t="str">
        <f t="shared" si="2"/>
        <v/>
      </c>
    </row>
    <row r="279" spans="1:6" ht="11.25">
      <c r="A279" s="16"/>
      <c r="B279" s="16" t="s">
        <v>134</v>
      </c>
      <c r="C279" s="16"/>
      <c r="D279" s="17">
        <v>119.998</v>
      </c>
      <c r="E279" s="18"/>
      <c r="F279" s="19" t="str">
        <f t="shared" si="2"/>
        <v/>
      </c>
    </row>
    <row r="280" spans="1:6" ht="11.25">
      <c r="A280" s="16"/>
      <c r="B280" s="16" t="s">
        <v>54</v>
      </c>
      <c r="C280" s="16"/>
      <c r="D280" s="17">
        <v>410.911</v>
      </c>
      <c r="E280" s="18"/>
      <c r="F280" s="19" t="str">
        <f t="shared" si="2"/>
        <v/>
      </c>
    </row>
    <row r="281" spans="1:6" ht="22.5">
      <c r="A281" s="16" t="s">
        <v>194</v>
      </c>
      <c r="B281" s="16" t="s">
        <v>195</v>
      </c>
      <c r="C281" s="16" t="s">
        <v>16</v>
      </c>
      <c r="D281" s="17">
        <v>296.73099999999999</v>
      </c>
      <c r="E281" s="18"/>
      <c r="F281" s="19" t="str">
        <f t="shared" si="2"/>
        <v/>
      </c>
    </row>
    <row r="282" spans="1:6" ht="22.5">
      <c r="A282" s="16"/>
      <c r="B282" s="16" t="s">
        <v>183</v>
      </c>
      <c r="C282" s="16"/>
      <c r="D282" s="17"/>
      <c r="E282" s="18"/>
      <c r="F282" s="19" t="str">
        <f t="shared" si="2"/>
        <v/>
      </c>
    </row>
    <row r="283" spans="1:6" ht="22.5">
      <c r="A283" s="16"/>
      <c r="B283" s="16" t="s">
        <v>184</v>
      </c>
      <c r="C283" s="16"/>
      <c r="D283" s="17">
        <v>26.7</v>
      </c>
      <c r="E283" s="18"/>
      <c r="F283" s="19" t="str">
        <f t="shared" si="2"/>
        <v/>
      </c>
    </row>
    <row r="284" spans="1:6" ht="22.5">
      <c r="A284" s="16"/>
      <c r="B284" s="16" t="s">
        <v>185</v>
      </c>
      <c r="C284" s="16"/>
      <c r="D284" s="17">
        <v>108.408</v>
      </c>
      <c r="E284" s="18"/>
      <c r="F284" s="19" t="str">
        <f t="shared" si="2"/>
        <v/>
      </c>
    </row>
    <row r="285" spans="1:6" ht="33.75">
      <c r="A285" s="16"/>
      <c r="B285" s="16" t="s">
        <v>186</v>
      </c>
      <c r="C285" s="16"/>
      <c r="D285" s="17">
        <v>127.23</v>
      </c>
      <c r="E285" s="18"/>
      <c r="F285" s="19" t="str">
        <f t="shared" si="2"/>
        <v/>
      </c>
    </row>
    <row r="286" spans="1:6" ht="11.25">
      <c r="A286" s="16"/>
      <c r="B286" s="16" t="s">
        <v>187</v>
      </c>
      <c r="C286" s="16"/>
      <c r="D286" s="17">
        <v>28.574999999999999</v>
      </c>
      <c r="E286" s="18"/>
      <c r="F286" s="19" t="str">
        <f t="shared" si="2"/>
        <v/>
      </c>
    </row>
    <row r="287" spans="1:6" ht="11.25">
      <c r="A287" s="16"/>
      <c r="B287" s="16" t="s">
        <v>134</v>
      </c>
      <c r="C287" s="16"/>
      <c r="D287" s="17">
        <v>290.91300000000001</v>
      </c>
      <c r="E287" s="18"/>
      <c r="F287" s="19" t="str">
        <f t="shared" si="2"/>
        <v/>
      </c>
    </row>
    <row r="288" spans="1:6" ht="11.25">
      <c r="A288" s="16"/>
      <c r="B288" s="16" t="s">
        <v>196</v>
      </c>
      <c r="C288" s="16"/>
      <c r="D288" s="17">
        <v>5.8179999999999996</v>
      </c>
      <c r="E288" s="18"/>
      <c r="F288" s="19" t="str">
        <f t="shared" si="2"/>
        <v/>
      </c>
    </row>
    <row r="289" spans="1:6" ht="11.25">
      <c r="A289" s="16"/>
      <c r="B289" s="16" t="s">
        <v>54</v>
      </c>
      <c r="C289" s="16"/>
      <c r="D289" s="17">
        <v>296.73099999999999</v>
      </c>
      <c r="E289" s="18"/>
      <c r="F289" s="19" t="str">
        <f t="shared" si="2"/>
        <v/>
      </c>
    </row>
    <row r="290" spans="1:6" ht="22.5">
      <c r="A290" s="16" t="s">
        <v>197</v>
      </c>
      <c r="B290" s="16" t="s">
        <v>198</v>
      </c>
      <c r="C290" s="16" t="s">
        <v>16</v>
      </c>
      <c r="D290" s="17">
        <v>122.398</v>
      </c>
      <c r="E290" s="18"/>
      <c r="F290" s="19" t="str">
        <f t="shared" si="2"/>
        <v/>
      </c>
    </row>
    <row r="291" spans="1:6" ht="22.5">
      <c r="A291" s="16"/>
      <c r="B291" s="16" t="s">
        <v>188</v>
      </c>
      <c r="C291" s="16"/>
      <c r="D291" s="17"/>
      <c r="E291" s="18"/>
      <c r="F291" s="19" t="str">
        <f t="shared" si="2"/>
        <v/>
      </c>
    </row>
    <row r="292" spans="1:6" ht="22.5">
      <c r="A292" s="16"/>
      <c r="B292" s="16" t="s">
        <v>189</v>
      </c>
      <c r="C292" s="16"/>
      <c r="D292" s="17">
        <v>14.355</v>
      </c>
      <c r="E292" s="18"/>
      <c r="F292" s="19" t="str">
        <f t="shared" si="2"/>
        <v/>
      </c>
    </row>
    <row r="293" spans="1:6" ht="45">
      <c r="A293" s="16"/>
      <c r="B293" s="16" t="s">
        <v>190</v>
      </c>
      <c r="C293" s="16"/>
      <c r="D293" s="17">
        <v>38.673999999999999</v>
      </c>
      <c r="E293" s="18"/>
      <c r="F293" s="19" t="str">
        <f t="shared" si="2"/>
        <v/>
      </c>
    </row>
    <row r="294" spans="1:6" ht="45">
      <c r="A294" s="16"/>
      <c r="B294" s="16" t="s">
        <v>191</v>
      </c>
      <c r="C294" s="16"/>
      <c r="D294" s="17">
        <v>33.073999999999998</v>
      </c>
      <c r="E294" s="18"/>
      <c r="F294" s="19" t="str">
        <f t="shared" ref="F294:F357" si="3">IF(ISBLANK(E294),"",D294*E294)</f>
        <v/>
      </c>
    </row>
    <row r="295" spans="1:6" ht="33.75">
      <c r="A295" s="16"/>
      <c r="B295" s="16" t="s">
        <v>192</v>
      </c>
      <c r="C295" s="16"/>
      <c r="D295" s="17">
        <v>28.445</v>
      </c>
      <c r="E295" s="18"/>
      <c r="F295" s="19" t="str">
        <f t="shared" si="3"/>
        <v/>
      </c>
    </row>
    <row r="296" spans="1:6" ht="11.25">
      <c r="A296" s="16"/>
      <c r="B296" s="16" t="s">
        <v>193</v>
      </c>
      <c r="C296" s="16"/>
      <c r="D296" s="17">
        <v>5.45</v>
      </c>
      <c r="E296" s="18"/>
      <c r="F296" s="19" t="str">
        <f t="shared" si="3"/>
        <v/>
      </c>
    </row>
    <row r="297" spans="1:6" ht="11.25">
      <c r="A297" s="16"/>
      <c r="B297" s="16" t="s">
        <v>134</v>
      </c>
      <c r="C297" s="16"/>
      <c r="D297" s="17">
        <v>119.998</v>
      </c>
      <c r="E297" s="18"/>
      <c r="F297" s="19" t="str">
        <f t="shared" si="3"/>
        <v/>
      </c>
    </row>
    <row r="298" spans="1:6" ht="11.25">
      <c r="A298" s="16"/>
      <c r="B298" s="16" t="s">
        <v>199</v>
      </c>
      <c r="C298" s="16"/>
      <c r="D298" s="17">
        <v>2.4</v>
      </c>
      <c r="E298" s="18"/>
      <c r="F298" s="19" t="str">
        <f t="shared" si="3"/>
        <v/>
      </c>
    </row>
    <row r="299" spans="1:6" ht="11.25">
      <c r="A299" s="16"/>
      <c r="B299" s="16" t="s">
        <v>54</v>
      </c>
      <c r="C299" s="16"/>
      <c r="D299" s="17">
        <v>122.398</v>
      </c>
      <c r="E299" s="18"/>
      <c r="F299" s="19" t="str">
        <f t="shared" si="3"/>
        <v/>
      </c>
    </row>
    <row r="300" spans="1:6" ht="22.5">
      <c r="A300" s="16" t="s">
        <v>200</v>
      </c>
      <c r="B300" s="16" t="s">
        <v>201</v>
      </c>
      <c r="C300" s="16" t="s">
        <v>121</v>
      </c>
      <c r="D300" s="17">
        <v>294.42</v>
      </c>
      <c r="E300" s="18"/>
      <c r="F300" s="19" t="str">
        <f t="shared" si="3"/>
        <v/>
      </c>
    </row>
    <row r="301" spans="1:6" ht="11.25">
      <c r="A301" s="16"/>
      <c r="B301" s="16" t="s">
        <v>96</v>
      </c>
      <c r="C301" s="16"/>
      <c r="D301" s="17"/>
      <c r="E301" s="18"/>
      <c r="F301" s="19" t="str">
        <f t="shared" si="3"/>
        <v/>
      </c>
    </row>
    <row r="302" spans="1:6" ht="11.25">
      <c r="A302" s="16"/>
      <c r="B302" s="16" t="s">
        <v>202</v>
      </c>
      <c r="C302" s="16"/>
      <c r="D302" s="17">
        <v>31</v>
      </c>
      <c r="E302" s="18"/>
      <c r="F302" s="19" t="str">
        <f t="shared" si="3"/>
        <v/>
      </c>
    </row>
    <row r="303" spans="1:6" ht="11.25">
      <c r="A303" s="16"/>
      <c r="B303" s="16" t="s">
        <v>203</v>
      </c>
      <c r="C303" s="16"/>
      <c r="D303" s="17">
        <v>45</v>
      </c>
      <c r="E303" s="18"/>
      <c r="F303" s="19" t="str">
        <f t="shared" si="3"/>
        <v/>
      </c>
    </row>
    <row r="304" spans="1:6" ht="11.25">
      <c r="A304" s="16"/>
      <c r="B304" s="16" t="s">
        <v>163</v>
      </c>
      <c r="C304" s="16"/>
      <c r="D304" s="17">
        <v>54.2</v>
      </c>
      <c r="E304" s="18"/>
      <c r="F304" s="19" t="str">
        <f t="shared" si="3"/>
        <v/>
      </c>
    </row>
    <row r="305" spans="1:6" ht="11.25">
      <c r="A305" s="16"/>
      <c r="B305" s="16" t="s">
        <v>164</v>
      </c>
      <c r="C305" s="16"/>
      <c r="D305" s="17">
        <v>44.4</v>
      </c>
      <c r="E305" s="18"/>
      <c r="F305" s="19" t="str">
        <f t="shared" si="3"/>
        <v/>
      </c>
    </row>
    <row r="306" spans="1:6" ht="11.25">
      <c r="A306" s="16"/>
      <c r="B306" s="16" t="s">
        <v>165</v>
      </c>
      <c r="C306" s="16"/>
      <c r="D306" s="17">
        <v>44.4</v>
      </c>
      <c r="E306" s="18"/>
      <c r="F306" s="19" t="str">
        <f t="shared" si="3"/>
        <v/>
      </c>
    </row>
    <row r="307" spans="1:6" ht="11.25">
      <c r="A307" s="16"/>
      <c r="B307" s="16" t="s">
        <v>166</v>
      </c>
      <c r="C307" s="16"/>
      <c r="D307" s="17">
        <v>44.4</v>
      </c>
      <c r="E307" s="18"/>
      <c r="F307" s="19" t="str">
        <f t="shared" si="3"/>
        <v/>
      </c>
    </row>
    <row r="308" spans="1:6" ht="11.25">
      <c r="A308" s="16"/>
      <c r="B308" s="16" t="s">
        <v>167</v>
      </c>
      <c r="C308" s="16"/>
      <c r="D308" s="17">
        <v>28.32</v>
      </c>
      <c r="E308" s="18"/>
      <c r="F308" s="19" t="str">
        <f t="shared" si="3"/>
        <v/>
      </c>
    </row>
    <row r="309" spans="1:6" ht="11.25">
      <c r="A309" s="16"/>
      <c r="B309" s="16" t="s">
        <v>134</v>
      </c>
      <c r="C309" s="16"/>
      <c r="D309" s="17">
        <v>291.72000000000003</v>
      </c>
      <c r="E309" s="18"/>
      <c r="F309" s="19" t="str">
        <f t="shared" si="3"/>
        <v/>
      </c>
    </row>
    <row r="310" spans="1:6" ht="11.25">
      <c r="A310" s="16"/>
      <c r="B310" s="16" t="s">
        <v>204</v>
      </c>
      <c r="C310" s="16"/>
      <c r="D310" s="17"/>
      <c r="E310" s="18"/>
      <c r="F310" s="19" t="str">
        <f t="shared" si="3"/>
        <v/>
      </c>
    </row>
    <row r="311" spans="1:6" ht="11.25">
      <c r="A311" s="16"/>
      <c r="B311" s="16" t="s">
        <v>205</v>
      </c>
      <c r="C311" s="16"/>
      <c r="D311" s="17">
        <v>2.7</v>
      </c>
      <c r="E311" s="18"/>
      <c r="F311" s="19" t="str">
        <f t="shared" si="3"/>
        <v/>
      </c>
    </row>
    <row r="312" spans="1:6" ht="11.25">
      <c r="A312" s="16"/>
      <c r="B312" s="16" t="s">
        <v>134</v>
      </c>
      <c r="C312" s="16"/>
      <c r="D312" s="17">
        <v>2.7</v>
      </c>
      <c r="E312" s="18"/>
      <c r="F312" s="19" t="str">
        <f t="shared" si="3"/>
        <v/>
      </c>
    </row>
    <row r="313" spans="1:6" ht="11.25">
      <c r="A313" s="16"/>
      <c r="B313" s="16" t="s">
        <v>54</v>
      </c>
      <c r="C313" s="16"/>
      <c r="D313" s="17">
        <v>294.42</v>
      </c>
      <c r="E313" s="18"/>
      <c r="F313" s="19" t="str">
        <f t="shared" si="3"/>
        <v/>
      </c>
    </row>
    <row r="314" spans="1:6" ht="22.5">
      <c r="A314" s="16" t="s">
        <v>206</v>
      </c>
      <c r="B314" s="16" t="s">
        <v>207</v>
      </c>
      <c r="C314" s="16" t="s">
        <v>16</v>
      </c>
      <c r="D314" s="17">
        <v>60.061999999999998</v>
      </c>
      <c r="E314" s="18"/>
      <c r="F314" s="19" t="str">
        <f t="shared" si="3"/>
        <v/>
      </c>
    </row>
    <row r="315" spans="1:6" ht="22.5">
      <c r="A315" s="16"/>
      <c r="B315" s="16" t="s">
        <v>208</v>
      </c>
      <c r="C315" s="16"/>
      <c r="D315" s="17">
        <v>60.061999999999998</v>
      </c>
      <c r="E315" s="18"/>
      <c r="F315" s="19" t="str">
        <f t="shared" si="3"/>
        <v/>
      </c>
    </row>
    <row r="316" spans="1:6" ht="22.5">
      <c r="A316" s="16" t="s">
        <v>209</v>
      </c>
      <c r="B316" s="16" t="s">
        <v>210</v>
      </c>
      <c r="C316" s="16" t="s">
        <v>16</v>
      </c>
      <c r="D316" s="17">
        <v>75.358999999999995</v>
      </c>
      <c r="E316" s="18"/>
      <c r="F316" s="19" t="str">
        <f t="shared" si="3"/>
        <v/>
      </c>
    </row>
    <row r="317" spans="1:6" ht="11.25">
      <c r="A317" s="16"/>
      <c r="B317" s="16" t="s">
        <v>211</v>
      </c>
      <c r="C317" s="16"/>
      <c r="D317" s="17"/>
      <c r="E317" s="18"/>
      <c r="F317" s="19" t="str">
        <f t="shared" si="3"/>
        <v/>
      </c>
    </row>
    <row r="318" spans="1:6" ht="11.25">
      <c r="A318" s="16"/>
      <c r="B318" s="16" t="s">
        <v>212</v>
      </c>
      <c r="C318" s="16"/>
      <c r="D318" s="17">
        <v>26.257000000000001</v>
      </c>
      <c r="E318" s="18"/>
      <c r="F318" s="19" t="str">
        <f t="shared" si="3"/>
        <v/>
      </c>
    </row>
    <row r="319" spans="1:6" ht="22.5">
      <c r="A319" s="16"/>
      <c r="B319" s="16" t="s">
        <v>213</v>
      </c>
      <c r="C319" s="16"/>
      <c r="D319" s="17">
        <v>8.82</v>
      </c>
      <c r="E319" s="18"/>
      <c r="F319" s="19" t="str">
        <f t="shared" si="3"/>
        <v/>
      </c>
    </row>
    <row r="320" spans="1:6" ht="33.75">
      <c r="A320" s="16"/>
      <c r="B320" s="16" t="s">
        <v>214</v>
      </c>
      <c r="C320" s="16"/>
      <c r="D320" s="17">
        <v>36.432000000000002</v>
      </c>
      <c r="E320" s="18"/>
      <c r="F320" s="19" t="str">
        <f t="shared" si="3"/>
        <v/>
      </c>
    </row>
    <row r="321" spans="1:6" ht="11.25">
      <c r="A321" s="16"/>
      <c r="B321" s="16" t="s">
        <v>215</v>
      </c>
      <c r="C321" s="16"/>
      <c r="D321" s="17">
        <v>3.85</v>
      </c>
      <c r="E321" s="18"/>
      <c r="F321" s="19" t="str">
        <f t="shared" si="3"/>
        <v/>
      </c>
    </row>
    <row r="322" spans="1:6" ht="11.25">
      <c r="A322" s="16"/>
      <c r="B322" s="16" t="s">
        <v>54</v>
      </c>
      <c r="C322" s="16"/>
      <c r="D322" s="17">
        <v>75.358999999999995</v>
      </c>
      <c r="E322" s="18"/>
      <c r="F322" s="19" t="str">
        <f t="shared" si="3"/>
        <v/>
      </c>
    </row>
    <row r="323" spans="1:6" ht="22.5">
      <c r="A323" s="16" t="s">
        <v>216</v>
      </c>
      <c r="B323" s="16" t="s">
        <v>217</v>
      </c>
      <c r="C323" s="16" t="s">
        <v>16</v>
      </c>
      <c r="D323" s="17">
        <v>1551.6769999999999</v>
      </c>
      <c r="E323" s="18"/>
      <c r="F323" s="19" t="str">
        <f t="shared" si="3"/>
        <v/>
      </c>
    </row>
    <row r="324" spans="1:6" ht="22.5">
      <c r="A324" s="16"/>
      <c r="B324" s="16" t="s">
        <v>138</v>
      </c>
      <c r="C324" s="16"/>
      <c r="D324" s="17"/>
      <c r="E324" s="18"/>
      <c r="F324" s="19" t="str">
        <f t="shared" si="3"/>
        <v/>
      </c>
    </row>
    <row r="325" spans="1:6" ht="22.5">
      <c r="A325" s="16"/>
      <c r="B325" s="16" t="s">
        <v>139</v>
      </c>
      <c r="C325" s="16"/>
      <c r="D325" s="17">
        <v>147.77699999999999</v>
      </c>
      <c r="E325" s="18"/>
      <c r="F325" s="19" t="str">
        <f t="shared" si="3"/>
        <v/>
      </c>
    </row>
    <row r="326" spans="1:6" ht="33.75">
      <c r="A326" s="16"/>
      <c r="B326" s="16" t="s">
        <v>140</v>
      </c>
      <c r="C326" s="16"/>
      <c r="D326" s="17">
        <v>465.15300000000002</v>
      </c>
      <c r="E326" s="18"/>
      <c r="F326" s="19" t="str">
        <f t="shared" si="3"/>
        <v/>
      </c>
    </row>
    <row r="327" spans="1:6" ht="33.75">
      <c r="A327" s="16"/>
      <c r="B327" s="16" t="s">
        <v>141</v>
      </c>
      <c r="C327" s="16"/>
      <c r="D327" s="17">
        <v>679.71199999999999</v>
      </c>
      <c r="E327" s="18"/>
      <c r="F327" s="19" t="str">
        <f t="shared" si="3"/>
        <v/>
      </c>
    </row>
    <row r="328" spans="1:6" ht="45">
      <c r="A328" s="16"/>
      <c r="B328" s="16" t="s">
        <v>142</v>
      </c>
      <c r="C328" s="16"/>
      <c r="D328" s="17">
        <v>-175.358</v>
      </c>
      <c r="E328" s="18"/>
      <c r="F328" s="19" t="str">
        <f t="shared" si="3"/>
        <v/>
      </c>
    </row>
    <row r="329" spans="1:6" ht="11.25">
      <c r="A329" s="16"/>
      <c r="B329" s="16" t="s">
        <v>143</v>
      </c>
      <c r="C329" s="16"/>
      <c r="D329" s="17">
        <v>66.528000000000006</v>
      </c>
      <c r="E329" s="18"/>
      <c r="F329" s="19" t="str">
        <f t="shared" si="3"/>
        <v/>
      </c>
    </row>
    <row r="330" spans="1:6" ht="11.25">
      <c r="A330" s="16"/>
      <c r="B330" s="16" t="s">
        <v>134</v>
      </c>
      <c r="C330" s="16"/>
      <c r="D330" s="17">
        <v>1183.8119999999999</v>
      </c>
      <c r="E330" s="18"/>
      <c r="F330" s="19" t="str">
        <f t="shared" si="3"/>
        <v/>
      </c>
    </row>
    <row r="331" spans="1:6" ht="22.5">
      <c r="A331" s="16"/>
      <c r="B331" s="16" t="s">
        <v>183</v>
      </c>
      <c r="C331" s="16"/>
      <c r="D331" s="17"/>
      <c r="E331" s="18"/>
      <c r="F331" s="19" t="str">
        <f t="shared" si="3"/>
        <v/>
      </c>
    </row>
    <row r="332" spans="1:6" ht="22.5">
      <c r="A332" s="16"/>
      <c r="B332" s="16" t="s">
        <v>184</v>
      </c>
      <c r="C332" s="16"/>
      <c r="D332" s="17">
        <v>26.7</v>
      </c>
      <c r="E332" s="18"/>
      <c r="F332" s="19" t="str">
        <f t="shared" si="3"/>
        <v/>
      </c>
    </row>
    <row r="333" spans="1:6" ht="22.5">
      <c r="A333" s="16"/>
      <c r="B333" s="16" t="s">
        <v>185</v>
      </c>
      <c r="C333" s="16"/>
      <c r="D333" s="17">
        <v>108.408</v>
      </c>
      <c r="E333" s="18"/>
      <c r="F333" s="19" t="str">
        <f t="shared" si="3"/>
        <v/>
      </c>
    </row>
    <row r="334" spans="1:6" ht="33.75">
      <c r="A334" s="16"/>
      <c r="B334" s="16" t="s">
        <v>186</v>
      </c>
      <c r="C334" s="16"/>
      <c r="D334" s="17">
        <v>127.23</v>
      </c>
      <c r="E334" s="18"/>
      <c r="F334" s="19" t="str">
        <f t="shared" si="3"/>
        <v/>
      </c>
    </row>
    <row r="335" spans="1:6" ht="11.25">
      <c r="A335" s="16"/>
      <c r="B335" s="16" t="s">
        <v>187</v>
      </c>
      <c r="C335" s="16"/>
      <c r="D335" s="17">
        <v>28.574999999999999</v>
      </c>
      <c r="E335" s="18"/>
      <c r="F335" s="19" t="str">
        <f t="shared" si="3"/>
        <v/>
      </c>
    </row>
    <row r="336" spans="1:6" ht="11.25">
      <c r="A336" s="16"/>
      <c r="B336" s="16" t="s">
        <v>134</v>
      </c>
      <c r="C336" s="16"/>
      <c r="D336" s="17">
        <v>290.91300000000001</v>
      </c>
      <c r="E336" s="18"/>
      <c r="F336" s="19" t="str">
        <f t="shared" si="3"/>
        <v/>
      </c>
    </row>
    <row r="337" spans="1:6" ht="22.5">
      <c r="A337" s="16"/>
      <c r="B337" s="16" t="s">
        <v>144</v>
      </c>
      <c r="C337" s="16"/>
      <c r="D337" s="17"/>
      <c r="E337" s="18"/>
      <c r="F337" s="19" t="str">
        <f t="shared" si="3"/>
        <v/>
      </c>
    </row>
    <row r="338" spans="1:6" ht="11.25">
      <c r="A338" s="16"/>
      <c r="B338" s="16" t="s">
        <v>145</v>
      </c>
      <c r="C338" s="16"/>
      <c r="D338" s="17">
        <v>2.4900000000000002</v>
      </c>
      <c r="E338" s="18"/>
      <c r="F338" s="19" t="str">
        <f t="shared" si="3"/>
        <v/>
      </c>
    </row>
    <row r="339" spans="1:6" ht="11.25">
      <c r="A339" s="16"/>
      <c r="B339" s="16" t="s">
        <v>146</v>
      </c>
      <c r="C339" s="16"/>
      <c r="D339" s="17">
        <v>3.59</v>
      </c>
      <c r="E339" s="18"/>
      <c r="F339" s="19" t="str">
        <f t="shared" si="3"/>
        <v/>
      </c>
    </row>
    <row r="340" spans="1:6" ht="11.25">
      <c r="A340" s="16"/>
      <c r="B340" s="16" t="s">
        <v>134</v>
      </c>
      <c r="C340" s="16"/>
      <c r="D340" s="17">
        <v>6.08</v>
      </c>
      <c r="E340" s="18"/>
      <c r="F340" s="19" t="str">
        <f t="shared" si="3"/>
        <v/>
      </c>
    </row>
    <row r="341" spans="1:6" ht="11.25">
      <c r="A341" s="16"/>
      <c r="B341" s="16" t="s">
        <v>155</v>
      </c>
      <c r="C341" s="16"/>
      <c r="D341" s="17"/>
      <c r="E341" s="18"/>
      <c r="F341" s="19" t="str">
        <f t="shared" si="3"/>
        <v/>
      </c>
    </row>
    <row r="342" spans="1:6" ht="22.5">
      <c r="A342" s="16"/>
      <c r="B342" s="16" t="s">
        <v>170</v>
      </c>
      <c r="C342" s="16"/>
      <c r="D342" s="17">
        <v>13.156000000000001</v>
      </c>
      <c r="E342" s="18"/>
      <c r="F342" s="19" t="str">
        <f t="shared" si="3"/>
        <v/>
      </c>
    </row>
    <row r="343" spans="1:6" ht="11.25">
      <c r="A343" s="16"/>
      <c r="B343" s="16" t="s">
        <v>171</v>
      </c>
      <c r="C343" s="16"/>
      <c r="D343" s="17">
        <v>15.528</v>
      </c>
      <c r="E343" s="18"/>
      <c r="F343" s="19" t="str">
        <f t="shared" si="3"/>
        <v/>
      </c>
    </row>
    <row r="344" spans="1:6" ht="11.25">
      <c r="A344" s="16"/>
      <c r="B344" s="16" t="s">
        <v>172</v>
      </c>
      <c r="C344" s="16"/>
      <c r="D344" s="17">
        <v>13.196</v>
      </c>
      <c r="E344" s="18"/>
      <c r="F344" s="19" t="str">
        <f t="shared" si="3"/>
        <v/>
      </c>
    </row>
    <row r="345" spans="1:6" ht="11.25">
      <c r="A345" s="16"/>
      <c r="B345" s="16" t="s">
        <v>173</v>
      </c>
      <c r="C345" s="16"/>
      <c r="D345" s="17">
        <v>13.956</v>
      </c>
      <c r="E345" s="18"/>
      <c r="F345" s="19" t="str">
        <f t="shared" si="3"/>
        <v/>
      </c>
    </row>
    <row r="346" spans="1:6" ht="11.25">
      <c r="A346" s="16"/>
      <c r="B346" s="16" t="s">
        <v>174</v>
      </c>
      <c r="C346" s="16"/>
      <c r="D346" s="17">
        <v>15.036</v>
      </c>
      <c r="E346" s="18"/>
      <c r="F346" s="19" t="str">
        <f t="shared" si="3"/>
        <v/>
      </c>
    </row>
    <row r="347" spans="1:6" ht="11.25">
      <c r="A347" s="16"/>
      <c r="B347" s="16" t="s">
        <v>134</v>
      </c>
      <c r="C347" s="16"/>
      <c r="D347" s="17">
        <v>70.872</v>
      </c>
      <c r="E347" s="18"/>
      <c r="F347" s="19" t="str">
        <f t="shared" si="3"/>
        <v/>
      </c>
    </row>
    <row r="348" spans="1:6" ht="11.25">
      <c r="A348" s="16"/>
      <c r="B348" s="16" t="s">
        <v>54</v>
      </c>
      <c r="C348" s="16"/>
      <c r="D348" s="17">
        <v>1551.6769999999999</v>
      </c>
      <c r="E348" s="18"/>
      <c r="F348" s="19" t="str">
        <f t="shared" si="3"/>
        <v/>
      </c>
    </row>
    <row r="349" spans="1:6" ht="11.25">
      <c r="A349" s="16" t="s">
        <v>218</v>
      </c>
      <c r="B349" s="16" t="s">
        <v>219</v>
      </c>
      <c r="C349" s="16" t="s">
        <v>89</v>
      </c>
      <c r="D349" s="17">
        <v>11</v>
      </c>
      <c r="E349" s="18"/>
      <c r="F349" s="19" t="str">
        <f t="shared" si="3"/>
        <v/>
      </c>
    </row>
    <row r="350" spans="1:6" ht="11.25">
      <c r="A350" s="16"/>
      <c r="B350" s="16" t="s">
        <v>90</v>
      </c>
      <c r="C350" s="16"/>
      <c r="D350" s="17">
        <v>11</v>
      </c>
      <c r="E350" s="18"/>
      <c r="F350" s="19" t="str">
        <f t="shared" si="3"/>
        <v/>
      </c>
    </row>
    <row r="351" spans="1:6" ht="22.5">
      <c r="A351" s="16" t="s">
        <v>220</v>
      </c>
      <c r="B351" s="16" t="s">
        <v>221</v>
      </c>
      <c r="C351" s="16" t="s">
        <v>16</v>
      </c>
      <c r="D351" s="17">
        <v>75.358999999999995</v>
      </c>
      <c r="E351" s="18"/>
      <c r="F351" s="19" t="str">
        <f t="shared" si="3"/>
        <v/>
      </c>
    </row>
    <row r="352" spans="1:6" ht="11.25">
      <c r="A352" s="16"/>
      <c r="B352" s="16" t="s">
        <v>222</v>
      </c>
      <c r="C352" s="16"/>
      <c r="D352" s="17">
        <v>75.358999999999995</v>
      </c>
      <c r="E352" s="18"/>
      <c r="F352" s="19" t="str">
        <f t="shared" si="3"/>
        <v/>
      </c>
    </row>
    <row r="353" spans="1:6" ht="22.5">
      <c r="A353" s="16" t="s">
        <v>223</v>
      </c>
      <c r="B353" s="16" t="s">
        <v>224</v>
      </c>
      <c r="C353" s="16" t="s">
        <v>16</v>
      </c>
      <c r="D353" s="17">
        <v>77.796000000000006</v>
      </c>
      <c r="E353" s="18"/>
      <c r="F353" s="19" t="str">
        <f t="shared" si="3"/>
        <v/>
      </c>
    </row>
    <row r="354" spans="1:6" ht="11.25">
      <c r="A354" s="16"/>
      <c r="B354" s="16" t="s">
        <v>225</v>
      </c>
      <c r="C354" s="16"/>
      <c r="D354" s="17"/>
      <c r="E354" s="18"/>
      <c r="F354" s="19" t="str">
        <f t="shared" si="3"/>
        <v/>
      </c>
    </row>
    <row r="355" spans="1:6" ht="11.25">
      <c r="A355" s="16"/>
      <c r="B355" s="16" t="s">
        <v>226</v>
      </c>
      <c r="C355" s="16"/>
      <c r="D355" s="17">
        <v>13.08</v>
      </c>
      <c r="E355" s="18"/>
      <c r="F355" s="19" t="str">
        <f t="shared" si="3"/>
        <v/>
      </c>
    </row>
    <row r="356" spans="1:6" ht="11.25">
      <c r="A356" s="16"/>
      <c r="B356" s="16" t="s">
        <v>227</v>
      </c>
      <c r="C356" s="16"/>
      <c r="D356" s="17">
        <v>16.260000000000002</v>
      </c>
      <c r="E356" s="18"/>
      <c r="F356" s="19" t="str">
        <f t="shared" si="3"/>
        <v/>
      </c>
    </row>
    <row r="357" spans="1:6" ht="11.25">
      <c r="A357" s="16"/>
      <c r="B357" s="16" t="s">
        <v>228</v>
      </c>
      <c r="C357" s="16"/>
      <c r="D357" s="17">
        <v>13.32</v>
      </c>
      <c r="E357" s="18"/>
      <c r="F357" s="19" t="str">
        <f t="shared" si="3"/>
        <v/>
      </c>
    </row>
    <row r="358" spans="1:6" ht="11.25">
      <c r="A358" s="16"/>
      <c r="B358" s="16" t="s">
        <v>229</v>
      </c>
      <c r="C358" s="16"/>
      <c r="D358" s="17">
        <v>13.32</v>
      </c>
      <c r="E358" s="18"/>
      <c r="F358" s="19" t="str">
        <f t="shared" ref="F358:F427" si="4">IF(ISBLANK(E358),"",D358*E358)</f>
        <v/>
      </c>
    </row>
    <row r="359" spans="1:6" ht="11.25">
      <c r="A359" s="16"/>
      <c r="B359" s="16" t="s">
        <v>230</v>
      </c>
      <c r="C359" s="16"/>
      <c r="D359" s="17">
        <v>13.32</v>
      </c>
      <c r="E359" s="18"/>
      <c r="F359" s="19" t="str">
        <f t="shared" si="4"/>
        <v/>
      </c>
    </row>
    <row r="360" spans="1:6" ht="11.25">
      <c r="A360" s="16"/>
      <c r="B360" s="16" t="s">
        <v>231</v>
      </c>
      <c r="C360" s="16"/>
      <c r="D360" s="17">
        <v>8.4960000000000004</v>
      </c>
      <c r="E360" s="18"/>
      <c r="F360" s="19" t="str">
        <f t="shared" si="4"/>
        <v/>
      </c>
    </row>
    <row r="361" spans="1:6" ht="11.25">
      <c r="A361" s="16"/>
      <c r="B361" s="16" t="s">
        <v>54</v>
      </c>
      <c r="C361" s="16"/>
      <c r="D361" s="17">
        <v>77.796000000000006</v>
      </c>
      <c r="E361" s="18"/>
      <c r="F361" s="19" t="str">
        <f t="shared" si="4"/>
        <v/>
      </c>
    </row>
    <row r="362" spans="1:6" ht="22.5">
      <c r="A362" s="16" t="s">
        <v>232</v>
      </c>
      <c r="B362" s="16" t="s">
        <v>233</v>
      </c>
      <c r="C362" s="16" t="s">
        <v>16</v>
      </c>
      <c r="D362" s="17">
        <v>33.11</v>
      </c>
      <c r="E362" s="18"/>
      <c r="F362" s="19" t="str">
        <f t="shared" si="4"/>
        <v/>
      </c>
    </row>
    <row r="363" spans="1:6" ht="11.25">
      <c r="A363" s="16"/>
      <c r="B363" s="16" t="s">
        <v>234</v>
      </c>
      <c r="C363" s="16"/>
      <c r="D363" s="17"/>
      <c r="E363" s="18"/>
      <c r="F363" s="19" t="str">
        <f t="shared" si="4"/>
        <v/>
      </c>
    </row>
    <row r="364" spans="1:6" ht="11.25">
      <c r="A364" s="16"/>
      <c r="B364" s="16" t="s">
        <v>235</v>
      </c>
      <c r="C364" s="16"/>
      <c r="D364" s="17">
        <v>33.11</v>
      </c>
      <c r="E364" s="18"/>
      <c r="F364" s="19" t="str">
        <f t="shared" si="4"/>
        <v/>
      </c>
    </row>
    <row r="365" spans="1:6" ht="11.25">
      <c r="A365" s="16" t="s">
        <v>236</v>
      </c>
      <c r="B365" s="16" t="s">
        <v>237</v>
      </c>
      <c r="C365" s="16" t="s">
        <v>16</v>
      </c>
      <c r="D365" s="17">
        <v>12.45</v>
      </c>
      <c r="E365" s="18"/>
      <c r="F365" s="19" t="str">
        <f t="shared" si="4"/>
        <v/>
      </c>
    </row>
    <row r="366" spans="1:6" ht="22.5">
      <c r="A366" s="16"/>
      <c r="B366" s="16" t="s">
        <v>238</v>
      </c>
      <c r="C366" s="16"/>
      <c r="D366" s="17"/>
      <c r="E366" s="18"/>
      <c r="F366" s="19" t="str">
        <f t="shared" si="4"/>
        <v/>
      </c>
    </row>
    <row r="367" spans="1:6" ht="22.5">
      <c r="A367" s="16"/>
      <c r="B367" s="16" t="s">
        <v>239</v>
      </c>
      <c r="C367" s="16"/>
      <c r="D367" s="17">
        <v>12.45</v>
      </c>
      <c r="E367" s="18"/>
      <c r="F367" s="19" t="str">
        <f t="shared" si="4"/>
        <v/>
      </c>
    </row>
    <row r="368" spans="1:6" ht="22.5">
      <c r="A368" s="16" t="s">
        <v>240</v>
      </c>
      <c r="B368" s="16" t="s">
        <v>241</v>
      </c>
      <c r="C368" s="16" t="s">
        <v>16</v>
      </c>
      <c r="D368" s="17">
        <v>12.45</v>
      </c>
      <c r="E368" s="18"/>
      <c r="F368" s="19" t="str">
        <f t="shared" si="4"/>
        <v/>
      </c>
    </row>
    <row r="369" spans="1:6" ht="11.25">
      <c r="A369" s="16"/>
      <c r="B369" s="16" t="s">
        <v>242</v>
      </c>
      <c r="C369" s="16"/>
      <c r="D369" s="17">
        <v>12.45</v>
      </c>
      <c r="E369" s="18"/>
      <c r="F369" s="19" t="str">
        <f t="shared" si="4"/>
        <v/>
      </c>
    </row>
    <row r="370" spans="1:6" ht="22.5">
      <c r="A370" s="16" t="s">
        <v>243</v>
      </c>
      <c r="B370" s="16" t="s">
        <v>244</v>
      </c>
      <c r="C370" s="16" t="s">
        <v>20</v>
      </c>
      <c r="D370" s="17">
        <v>5.0030000000000001</v>
      </c>
      <c r="E370" s="18"/>
      <c r="F370" s="19" t="str">
        <f t="shared" si="4"/>
        <v/>
      </c>
    </row>
    <row r="371" spans="1:6" ht="22.5">
      <c r="A371" s="16"/>
      <c r="B371" s="16" t="s">
        <v>245</v>
      </c>
      <c r="C371" s="16"/>
      <c r="D371" s="17"/>
      <c r="E371" s="18"/>
      <c r="F371" s="19" t="str">
        <f t="shared" si="4"/>
        <v/>
      </c>
    </row>
    <row r="372" spans="1:6" ht="45">
      <c r="A372" s="16"/>
      <c r="B372" s="16" t="s">
        <v>246</v>
      </c>
      <c r="C372" s="16"/>
      <c r="D372" s="17">
        <v>5.0030000000000001</v>
      </c>
      <c r="E372" s="18"/>
      <c r="F372" s="19" t="str">
        <f t="shared" si="4"/>
        <v/>
      </c>
    </row>
    <row r="373" spans="1:6" ht="22.5">
      <c r="A373" s="16" t="s">
        <v>247</v>
      </c>
      <c r="B373" s="16" t="s">
        <v>248</v>
      </c>
      <c r="C373" s="16" t="s">
        <v>16</v>
      </c>
      <c r="D373" s="17">
        <v>6.66</v>
      </c>
      <c r="E373" s="18"/>
      <c r="F373" s="19" t="str">
        <f t="shared" si="4"/>
        <v/>
      </c>
    </row>
    <row r="374" spans="1:6" ht="22.5">
      <c r="A374" s="16"/>
      <c r="B374" s="16" t="s">
        <v>249</v>
      </c>
      <c r="C374" s="16"/>
      <c r="D374" s="17">
        <v>6.66</v>
      </c>
      <c r="E374" s="18"/>
      <c r="F374" s="19" t="str">
        <f t="shared" si="4"/>
        <v/>
      </c>
    </row>
    <row r="375" spans="1:6" s="21" customFormat="1" ht="11.25">
      <c r="A375" s="13"/>
      <c r="B375" s="13" t="s">
        <v>682</v>
      </c>
      <c r="C375" s="13"/>
      <c r="D375" s="14"/>
      <c r="E375" s="15"/>
      <c r="F375" s="20">
        <f>SUM(F135:F374)</f>
        <v>0</v>
      </c>
    </row>
    <row r="376" spans="1:6" ht="11.25">
      <c r="A376" s="16"/>
      <c r="B376" s="16"/>
      <c r="C376" s="16"/>
      <c r="D376" s="17"/>
      <c r="E376" s="18"/>
      <c r="F376" s="19"/>
    </row>
    <row r="377" spans="1:6" ht="11.25">
      <c r="A377" s="13" t="s">
        <v>250</v>
      </c>
      <c r="B377" s="13" t="s">
        <v>251</v>
      </c>
      <c r="C377" s="13"/>
      <c r="D377" s="14"/>
      <c r="E377" s="15"/>
      <c r="F377" s="19" t="str">
        <f t="shared" si="4"/>
        <v/>
      </c>
    </row>
    <row r="378" spans="1:6" ht="56.25">
      <c r="A378" s="16" t="s">
        <v>252</v>
      </c>
      <c r="B378" s="16" t="s">
        <v>253</v>
      </c>
      <c r="C378" s="16" t="s">
        <v>16</v>
      </c>
      <c r="D378" s="17">
        <v>2002.5640000000001</v>
      </c>
      <c r="E378" s="18"/>
      <c r="F378" s="19" t="str">
        <f t="shared" si="4"/>
        <v/>
      </c>
    </row>
    <row r="379" spans="1:6" ht="22.5">
      <c r="A379" s="16"/>
      <c r="B379" s="16" t="s">
        <v>138</v>
      </c>
      <c r="C379" s="16"/>
      <c r="D379" s="17"/>
      <c r="E379" s="18"/>
      <c r="F379" s="19" t="str">
        <f t="shared" si="4"/>
        <v/>
      </c>
    </row>
    <row r="380" spans="1:6" ht="22.5">
      <c r="A380" s="16"/>
      <c r="B380" s="16" t="s">
        <v>254</v>
      </c>
      <c r="C380" s="16"/>
      <c r="D380" s="17">
        <v>213.476</v>
      </c>
      <c r="E380" s="18"/>
      <c r="F380" s="19" t="str">
        <f t="shared" si="4"/>
        <v/>
      </c>
    </row>
    <row r="381" spans="1:6" ht="22.5">
      <c r="A381" s="16"/>
      <c r="B381" s="16" t="s">
        <v>255</v>
      </c>
      <c r="C381" s="16"/>
      <c r="D381" s="17">
        <v>829.27800000000002</v>
      </c>
      <c r="E381" s="18"/>
      <c r="F381" s="19" t="str">
        <f t="shared" si="4"/>
        <v/>
      </c>
    </row>
    <row r="382" spans="1:6" ht="33.75">
      <c r="A382" s="16"/>
      <c r="B382" s="16" t="s">
        <v>256</v>
      </c>
      <c r="C382" s="16"/>
      <c r="D382" s="17">
        <v>859.25699999999995</v>
      </c>
      <c r="E382" s="18"/>
      <c r="F382" s="19" t="str">
        <f t="shared" si="4"/>
        <v/>
      </c>
    </row>
    <row r="383" spans="1:6" ht="11.25">
      <c r="A383" s="16"/>
      <c r="B383" s="16" t="s">
        <v>257</v>
      </c>
      <c r="C383" s="16"/>
      <c r="D383" s="17">
        <v>100.553</v>
      </c>
      <c r="E383" s="18"/>
      <c r="F383" s="19" t="str">
        <f t="shared" si="4"/>
        <v/>
      </c>
    </row>
    <row r="384" spans="1:6" ht="11.25">
      <c r="A384" s="16"/>
      <c r="B384" s="16" t="s">
        <v>54</v>
      </c>
      <c r="C384" s="16"/>
      <c r="D384" s="17">
        <v>2002.5640000000001</v>
      </c>
      <c r="E384" s="18"/>
      <c r="F384" s="19" t="str">
        <f t="shared" si="4"/>
        <v/>
      </c>
    </row>
    <row r="385" spans="1:6" ht="22.5">
      <c r="A385" s="16" t="s">
        <v>258</v>
      </c>
      <c r="B385" s="16" t="s">
        <v>259</v>
      </c>
      <c r="C385" s="16" t="s">
        <v>260</v>
      </c>
      <c r="D385" s="17">
        <v>2</v>
      </c>
      <c r="E385" s="18"/>
      <c r="F385" s="19" t="str">
        <f t="shared" si="4"/>
        <v/>
      </c>
    </row>
    <row r="386" spans="1:6" s="21" customFormat="1" ht="11.25">
      <c r="A386" s="13"/>
      <c r="B386" s="13" t="s">
        <v>683</v>
      </c>
      <c r="C386" s="13"/>
      <c r="D386" s="14"/>
      <c r="E386" s="15"/>
      <c r="F386" s="20">
        <f>SUM(F378:F385)</f>
        <v>0</v>
      </c>
    </row>
    <row r="387" spans="1:6" ht="11.25">
      <c r="A387" s="16"/>
      <c r="B387" s="16"/>
      <c r="C387" s="16"/>
      <c r="D387" s="17"/>
      <c r="E387" s="18"/>
      <c r="F387" s="19"/>
    </row>
    <row r="388" spans="1:6" ht="22.5">
      <c r="A388" s="13" t="s">
        <v>261</v>
      </c>
      <c r="B388" s="13" t="s">
        <v>262</v>
      </c>
      <c r="C388" s="13"/>
      <c r="D388" s="14"/>
      <c r="E388" s="15"/>
      <c r="F388" s="19" t="str">
        <f t="shared" si="4"/>
        <v/>
      </c>
    </row>
    <row r="389" spans="1:6" ht="22.5">
      <c r="A389" s="16" t="s">
        <v>263</v>
      </c>
      <c r="B389" s="16" t="s">
        <v>264</v>
      </c>
      <c r="C389" s="16" t="s">
        <v>16</v>
      </c>
      <c r="D389" s="17">
        <v>691.56500000000005</v>
      </c>
      <c r="E389" s="18"/>
      <c r="F389" s="19" t="str">
        <f t="shared" si="4"/>
        <v/>
      </c>
    </row>
    <row r="390" spans="1:6" ht="11.25">
      <c r="A390" s="16"/>
      <c r="B390" s="16" t="s">
        <v>265</v>
      </c>
      <c r="C390" s="16"/>
      <c r="D390" s="17"/>
      <c r="E390" s="18"/>
      <c r="F390" s="19" t="str">
        <f t="shared" si="4"/>
        <v/>
      </c>
    </row>
    <row r="391" spans="1:6" ht="33.75">
      <c r="A391" s="16"/>
      <c r="B391" s="16" t="s">
        <v>266</v>
      </c>
      <c r="C391" s="16"/>
      <c r="D391" s="17">
        <v>94.724999999999994</v>
      </c>
      <c r="E391" s="18"/>
      <c r="F391" s="19" t="str">
        <f t="shared" si="4"/>
        <v/>
      </c>
    </row>
    <row r="392" spans="1:6" ht="33.75">
      <c r="A392" s="16"/>
      <c r="B392" s="16" t="s">
        <v>267</v>
      </c>
      <c r="C392" s="16"/>
      <c r="D392" s="17">
        <v>121.5</v>
      </c>
      <c r="E392" s="18"/>
      <c r="F392" s="19" t="str">
        <f t="shared" si="4"/>
        <v/>
      </c>
    </row>
    <row r="393" spans="1:6" ht="33.75">
      <c r="A393" s="16"/>
      <c r="B393" s="16" t="s">
        <v>268</v>
      </c>
      <c r="C393" s="16"/>
      <c r="D393" s="17">
        <v>123.9</v>
      </c>
      <c r="E393" s="18"/>
      <c r="F393" s="19" t="str">
        <f t="shared" si="4"/>
        <v/>
      </c>
    </row>
    <row r="394" spans="1:6" ht="33.75">
      <c r="A394" s="16"/>
      <c r="B394" s="16" t="s">
        <v>269</v>
      </c>
      <c r="C394" s="16"/>
      <c r="D394" s="17">
        <v>191.17500000000001</v>
      </c>
      <c r="E394" s="18"/>
      <c r="F394" s="19" t="str">
        <f t="shared" si="4"/>
        <v/>
      </c>
    </row>
    <row r="395" spans="1:6" ht="33.75">
      <c r="A395" s="16"/>
      <c r="B395" s="16" t="s">
        <v>270</v>
      </c>
      <c r="C395" s="16"/>
      <c r="D395" s="17">
        <v>128.25</v>
      </c>
      <c r="E395" s="18"/>
      <c r="F395" s="19" t="str">
        <f t="shared" si="4"/>
        <v/>
      </c>
    </row>
    <row r="396" spans="1:6" ht="11.25">
      <c r="A396" s="16"/>
      <c r="B396" s="16" t="s">
        <v>271</v>
      </c>
      <c r="C396" s="16"/>
      <c r="D396" s="17">
        <v>32.015000000000001</v>
      </c>
      <c r="E396" s="18"/>
      <c r="F396" s="19" t="str">
        <f t="shared" si="4"/>
        <v/>
      </c>
    </row>
    <row r="397" spans="1:6" ht="11.25">
      <c r="A397" s="16"/>
      <c r="B397" s="16" t="s">
        <v>54</v>
      </c>
      <c r="C397" s="16"/>
      <c r="D397" s="17">
        <v>691.56500000000005</v>
      </c>
      <c r="E397" s="18"/>
      <c r="F397" s="19" t="str">
        <f t="shared" si="4"/>
        <v/>
      </c>
    </row>
    <row r="398" spans="1:6" ht="45">
      <c r="A398" s="16" t="s">
        <v>272</v>
      </c>
      <c r="B398" s="16" t="s">
        <v>273</v>
      </c>
      <c r="C398" s="16" t="s">
        <v>260</v>
      </c>
      <c r="D398" s="17">
        <v>40</v>
      </c>
      <c r="E398" s="18"/>
      <c r="F398" s="19" t="str">
        <f t="shared" si="4"/>
        <v/>
      </c>
    </row>
    <row r="399" spans="1:6" ht="33.75">
      <c r="A399" s="16" t="s">
        <v>274</v>
      </c>
      <c r="B399" s="16" t="s">
        <v>275</v>
      </c>
      <c r="C399" s="16" t="s">
        <v>260</v>
      </c>
      <c r="D399" s="17">
        <v>30</v>
      </c>
      <c r="E399" s="18"/>
      <c r="F399" s="19" t="str">
        <f t="shared" si="4"/>
        <v/>
      </c>
    </row>
    <row r="400" spans="1:6" ht="33.75">
      <c r="A400" s="16" t="s">
        <v>276</v>
      </c>
      <c r="B400" s="16" t="s">
        <v>277</v>
      </c>
      <c r="C400" s="16" t="s">
        <v>260</v>
      </c>
      <c r="D400" s="17">
        <v>10</v>
      </c>
      <c r="E400" s="18"/>
      <c r="F400" s="19" t="str">
        <f t="shared" si="4"/>
        <v/>
      </c>
    </row>
    <row r="401" spans="1:6" ht="45">
      <c r="A401" s="16" t="s">
        <v>278</v>
      </c>
      <c r="B401" s="16" t="s">
        <v>279</v>
      </c>
      <c r="C401" s="16" t="s">
        <v>260</v>
      </c>
      <c r="D401" s="17">
        <v>6</v>
      </c>
      <c r="E401" s="18"/>
      <c r="F401" s="19" t="str">
        <f t="shared" si="4"/>
        <v/>
      </c>
    </row>
    <row r="402" spans="1:6" ht="33.75">
      <c r="A402" s="16" t="s">
        <v>280</v>
      </c>
      <c r="B402" s="16" t="s">
        <v>281</v>
      </c>
      <c r="C402" s="16" t="s">
        <v>260</v>
      </c>
      <c r="D402" s="17">
        <v>15</v>
      </c>
      <c r="E402" s="18"/>
      <c r="F402" s="19" t="str">
        <f t="shared" si="4"/>
        <v/>
      </c>
    </row>
    <row r="403" spans="1:6" ht="33.75">
      <c r="A403" s="16" t="s">
        <v>282</v>
      </c>
      <c r="B403" s="16" t="s">
        <v>283</v>
      </c>
      <c r="C403" s="16" t="s">
        <v>260</v>
      </c>
      <c r="D403" s="17">
        <v>2</v>
      </c>
      <c r="E403" s="18"/>
      <c r="F403" s="19" t="str">
        <f t="shared" si="4"/>
        <v/>
      </c>
    </row>
    <row r="404" spans="1:6" ht="33.75">
      <c r="A404" s="16" t="s">
        <v>284</v>
      </c>
      <c r="B404" s="16" t="s">
        <v>285</v>
      </c>
      <c r="C404" s="16" t="s">
        <v>260</v>
      </c>
      <c r="D404" s="17">
        <v>1</v>
      </c>
      <c r="E404" s="18"/>
      <c r="F404" s="19" t="str">
        <f t="shared" si="4"/>
        <v/>
      </c>
    </row>
    <row r="405" spans="1:6" ht="67.5">
      <c r="A405" s="16" t="s">
        <v>286</v>
      </c>
      <c r="B405" s="16" t="s">
        <v>287</v>
      </c>
      <c r="C405" s="16" t="s">
        <v>260</v>
      </c>
      <c r="D405" s="17">
        <v>2</v>
      </c>
      <c r="E405" s="18"/>
      <c r="F405" s="19" t="str">
        <f t="shared" si="4"/>
        <v/>
      </c>
    </row>
    <row r="406" spans="1:6" ht="67.5">
      <c r="A406" s="16" t="s">
        <v>288</v>
      </c>
      <c r="B406" s="16" t="s">
        <v>289</v>
      </c>
      <c r="C406" s="16" t="s">
        <v>260</v>
      </c>
      <c r="D406" s="17">
        <v>1</v>
      </c>
      <c r="E406" s="18"/>
      <c r="F406" s="19" t="str">
        <f t="shared" si="4"/>
        <v/>
      </c>
    </row>
    <row r="407" spans="1:6" s="21" customFormat="1" ht="22.5">
      <c r="A407" s="13"/>
      <c r="B407" s="13" t="s">
        <v>684</v>
      </c>
      <c r="C407" s="13"/>
      <c r="D407" s="14"/>
      <c r="E407" s="15"/>
      <c r="F407" s="20">
        <f>SUM(F389:F406)</f>
        <v>0</v>
      </c>
    </row>
    <row r="408" spans="1:6" ht="11.25">
      <c r="A408" s="16"/>
      <c r="B408" s="16"/>
      <c r="C408" s="16"/>
      <c r="D408" s="17"/>
      <c r="E408" s="18"/>
      <c r="F408" s="19"/>
    </row>
    <row r="409" spans="1:6" ht="11.25">
      <c r="A409" s="13" t="s">
        <v>290</v>
      </c>
      <c r="B409" s="13" t="s">
        <v>291</v>
      </c>
      <c r="C409" s="13"/>
      <c r="D409" s="14"/>
      <c r="E409" s="15"/>
      <c r="F409" s="19" t="str">
        <f t="shared" si="4"/>
        <v/>
      </c>
    </row>
    <row r="410" spans="1:6" ht="22.5">
      <c r="A410" s="16" t="s">
        <v>292</v>
      </c>
      <c r="B410" s="16" t="s">
        <v>293</v>
      </c>
      <c r="C410" s="16" t="s">
        <v>16</v>
      </c>
      <c r="D410" s="17">
        <v>6.66</v>
      </c>
      <c r="E410" s="18"/>
      <c r="F410" s="19" t="str">
        <f t="shared" si="4"/>
        <v/>
      </c>
    </row>
    <row r="411" spans="1:6" ht="22.5">
      <c r="A411" s="16"/>
      <c r="B411" s="16" t="s">
        <v>294</v>
      </c>
      <c r="C411" s="16"/>
      <c r="D411" s="17">
        <v>6.66</v>
      </c>
      <c r="E411" s="18"/>
      <c r="F411" s="19" t="str">
        <f t="shared" si="4"/>
        <v/>
      </c>
    </row>
    <row r="412" spans="1:6" ht="22.5">
      <c r="A412" s="16" t="s">
        <v>295</v>
      </c>
      <c r="B412" s="16" t="s">
        <v>296</v>
      </c>
      <c r="C412" s="16" t="s">
        <v>16</v>
      </c>
      <c r="D412" s="17">
        <v>38.722999999999999</v>
      </c>
      <c r="E412" s="18"/>
      <c r="F412" s="19" t="str">
        <f t="shared" si="4"/>
        <v/>
      </c>
    </row>
    <row r="413" spans="1:6" ht="11.25">
      <c r="A413" s="16"/>
      <c r="B413" s="16" t="s">
        <v>297</v>
      </c>
      <c r="C413" s="16"/>
      <c r="D413" s="17">
        <v>8.702</v>
      </c>
      <c r="E413" s="18"/>
      <c r="F413" s="19" t="str">
        <f t="shared" si="4"/>
        <v/>
      </c>
    </row>
    <row r="414" spans="1:6" ht="22.5">
      <c r="A414" s="16"/>
      <c r="B414" s="16" t="s">
        <v>298</v>
      </c>
      <c r="C414" s="16"/>
      <c r="D414" s="17">
        <v>30.021000000000001</v>
      </c>
      <c r="E414" s="18"/>
      <c r="F414" s="19" t="str">
        <f t="shared" si="4"/>
        <v/>
      </c>
    </row>
    <row r="415" spans="1:6" ht="11.25">
      <c r="A415" s="16"/>
      <c r="B415" s="16" t="s">
        <v>54</v>
      </c>
      <c r="C415" s="16"/>
      <c r="D415" s="17">
        <v>38.722999999999999</v>
      </c>
      <c r="E415" s="18"/>
      <c r="F415" s="19" t="str">
        <f t="shared" si="4"/>
        <v/>
      </c>
    </row>
    <row r="416" spans="1:6" ht="11.25">
      <c r="A416" s="16" t="s">
        <v>300</v>
      </c>
      <c r="B416" s="16" t="s">
        <v>301</v>
      </c>
      <c r="C416" s="16" t="s">
        <v>16</v>
      </c>
      <c r="D416" s="17">
        <v>500.28399999999999</v>
      </c>
      <c r="E416" s="18"/>
      <c r="F416" s="19" t="str">
        <f t="shared" si="4"/>
        <v/>
      </c>
    </row>
    <row r="417" spans="1:6" ht="33.75">
      <c r="A417" s="16"/>
      <c r="B417" s="16" t="s">
        <v>302</v>
      </c>
      <c r="C417" s="16"/>
      <c r="D417" s="17">
        <v>500.28399999999999</v>
      </c>
      <c r="E417" s="18"/>
      <c r="F417" s="19" t="str">
        <f t="shared" si="4"/>
        <v/>
      </c>
    </row>
    <row r="418" spans="1:6" ht="22.5">
      <c r="A418" s="16" t="s">
        <v>303</v>
      </c>
      <c r="B418" s="16" t="s">
        <v>304</v>
      </c>
      <c r="C418" s="16" t="s">
        <v>89</v>
      </c>
      <c r="D418" s="17">
        <v>9</v>
      </c>
      <c r="E418" s="18"/>
      <c r="F418" s="19" t="str">
        <f t="shared" si="4"/>
        <v/>
      </c>
    </row>
    <row r="419" spans="1:6" ht="11.25">
      <c r="A419" s="16"/>
      <c r="B419" s="16" t="s">
        <v>305</v>
      </c>
      <c r="C419" s="16"/>
      <c r="D419" s="17">
        <v>9</v>
      </c>
      <c r="E419" s="18"/>
      <c r="F419" s="19" t="str">
        <f t="shared" si="4"/>
        <v/>
      </c>
    </row>
    <row r="420" spans="1:6" ht="22.5">
      <c r="A420" s="16" t="s">
        <v>307</v>
      </c>
      <c r="B420" s="16" t="s">
        <v>308</v>
      </c>
      <c r="C420" s="16" t="s">
        <v>16</v>
      </c>
      <c r="D420" s="17">
        <v>500.28399999999999</v>
      </c>
      <c r="E420" s="18"/>
      <c r="F420" s="19" t="str">
        <f t="shared" si="4"/>
        <v/>
      </c>
    </row>
    <row r="421" spans="1:6" ht="11.25">
      <c r="A421" s="16"/>
      <c r="B421" s="16" t="s">
        <v>309</v>
      </c>
      <c r="C421" s="16"/>
      <c r="D421" s="17">
        <v>500.28399999999999</v>
      </c>
      <c r="E421" s="18"/>
      <c r="F421" s="19" t="str">
        <f t="shared" si="4"/>
        <v/>
      </c>
    </row>
    <row r="422" spans="1:6" ht="11.25">
      <c r="A422" s="16" t="s">
        <v>311</v>
      </c>
      <c r="B422" s="16" t="s">
        <v>312</v>
      </c>
      <c r="C422" s="16" t="s">
        <v>89</v>
      </c>
      <c r="D422" s="17">
        <v>2</v>
      </c>
      <c r="E422" s="18"/>
      <c r="F422" s="19" t="str">
        <f t="shared" si="4"/>
        <v/>
      </c>
    </row>
    <row r="423" spans="1:6" ht="11.25">
      <c r="A423" s="16"/>
      <c r="B423" s="16" t="s">
        <v>313</v>
      </c>
      <c r="C423" s="16"/>
      <c r="D423" s="17">
        <v>2</v>
      </c>
      <c r="E423" s="18"/>
      <c r="F423" s="19" t="str">
        <f t="shared" si="4"/>
        <v/>
      </c>
    </row>
    <row r="424" spans="1:6" ht="11.25">
      <c r="A424" s="16" t="s">
        <v>314</v>
      </c>
      <c r="B424" s="16" t="s">
        <v>315</v>
      </c>
      <c r="C424" s="16" t="s">
        <v>89</v>
      </c>
      <c r="D424" s="17">
        <v>2</v>
      </c>
      <c r="E424" s="18"/>
      <c r="F424" s="19" t="str">
        <f t="shared" si="4"/>
        <v/>
      </c>
    </row>
    <row r="425" spans="1:6" ht="11.25">
      <c r="A425" s="16"/>
      <c r="B425" s="16" t="s">
        <v>313</v>
      </c>
      <c r="C425" s="16"/>
      <c r="D425" s="17">
        <v>2</v>
      </c>
      <c r="E425" s="18"/>
      <c r="F425" s="19" t="str">
        <f t="shared" si="4"/>
        <v/>
      </c>
    </row>
    <row r="426" spans="1:6" ht="22.5">
      <c r="A426" s="16" t="s">
        <v>316</v>
      </c>
      <c r="B426" s="16" t="s">
        <v>317</v>
      </c>
      <c r="C426" s="16" t="s">
        <v>121</v>
      </c>
      <c r="D426" s="17">
        <v>609.125</v>
      </c>
      <c r="E426" s="18"/>
      <c r="F426" s="19" t="str">
        <f t="shared" si="4"/>
        <v/>
      </c>
    </row>
    <row r="427" spans="1:6" ht="22.5">
      <c r="A427" s="16"/>
      <c r="B427" s="16" t="s">
        <v>318</v>
      </c>
      <c r="C427" s="16"/>
      <c r="D427" s="17">
        <v>609.125</v>
      </c>
      <c r="E427" s="18"/>
      <c r="F427" s="19" t="str">
        <f t="shared" si="4"/>
        <v/>
      </c>
    </row>
    <row r="428" spans="1:6" ht="11.25">
      <c r="A428" s="16" t="s">
        <v>319</v>
      </c>
      <c r="B428" s="16" t="s">
        <v>320</v>
      </c>
      <c r="C428" s="16" t="s">
        <v>16</v>
      </c>
      <c r="D428" s="17">
        <v>500.28399999999999</v>
      </c>
      <c r="E428" s="18"/>
      <c r="F428" s="19" t="str">
        <f t="shared" ref="F428:F491" si="5">IF(ISBLANK(E428),"",D428*E428)</f>
        <v/>
      </c>
    </row>
    <row r="429" spans="1:6" ht="11.25">
      <c r="A429" s="16"/>
      <c r="B429" s="16" t="s">
        <v>309</v>
      </c>
      <c r="C429" s="16"/>
      <c r="D429" s="17">
        <v>500.28399999999999</v>
      </c>
      <c r="E429" s="18"/>
      <c r="F429" s="19" t="str">
        <f t="shared" si="5"/>
        <v/>
      </c>
    </row>
    <row r="430" spans="1:6" ht="22.5">
      <c r="A430" s="16" t="s">
        <v>322</v>
      </c>
      <c r="B430" s="16" t="s">
        <v>323</v>
      </c>
      <c r="C430" s="16" t="s">
        <v>16</v>
      </c>
      <c r="D430" s="17">
        <v>80.92</v>
      </c>
      <c r="E430" s="18"/>
      <c r="F430" s="19" t="str">
        <f t="shared" si="5"/>
        <v/>
      </c>
    </row>
    <row r="431" spans="1:6" ht="11.25">
      <c r="A431" s="16"/>
      <c r="B431" s="16" t="s">
        <v>324</v>
      </c>
      <c r="C431" s="16"/>
      <c r="D431" s="17"/>
      <c r="E431" s="18"/>
      <c r="F431" s="19" t="str">
        <f t="shared" si="5"/>
        <v/>
      </c>
    </row>
    <row r="432" spans="1:6" ht="11.25">
      <c r="A432" s="16"/>
      <c r="B432" s="16" t="s">
        <v>325</v>
      </c>
      <c r="C432" s="16"/>
      <c r="D432" s="17">
        <v>17.079999999999998</v>
      </c>
      <c r="E432" s="18"/>
      <c r="F432" s="19" t="str">
        <f t="shared" si="5"/>
        <v/>
      </c>
    </row>
    <row r="433" spans="1:6" ht="11.25">
      <c r="A433" s="16"/>
      <c r="B433" s="16" t="s">
        <v>326</v>
      </c>
      <c r="C433" s="16"/>
      <c r="D433" s="17">
        <v>31.92</v>
      </c>
      <c r="E433" s="18"/>
      <c r="F433" s="19" t="str">
        <f t="shared" si="5"/>
        <v/>
      </c>
    </row>
    <row r="434" spans="1:6" ht="11.25">
      <c r="A434" s="16"/>
      <c r="B434" s="16" t="s">
        <v>327</v>
      </c>
      <c r="C434" s="16"/>
      <c r="D434" s="17">
        <v>31.92</v>
      </c>
      <c r="E434" s="18"/>
      <c r="F434" s="19" t="str">
        <f t="shared" si="5"/>
        <v/>
      </c>
    </row>
    <row r="435" spans="1:6" ht="11.25">
      <c r="A435" s="16"/>
      <c r="B435" s="16" t="s">
        <v>54</v>
      </c>
      <c r="C435" s="16"/>
      <c r="D435" s="17">
        <v>80.92</v>
      </c>
      <c r="E435" s="18"/>
      <c r="F435" s="19" t="str">
        <f t="shared" si="5"/>
        <v/>
      </c>
    </row>
    <row r="436" spans="1:6" ht="22.5">
      <c r="A436" s="16" t="s">
        <v>329</v>
      </c>
      <c r="B436" s="16" t="s">
        <v>330</v>
      </c>
      <c r="C436" s="16" t="s">
        <v>16</v>
      </c>
      <c r="D436" s="17">
        <v>12.45</v>
      </c>
      <c r="E436" s="18"/>
      <c r="F436" s="19" t="str">
        <f t="shared" si="5"/>
        <v/>
      </c>
    </row>
    <row r="437" spans="1:6" ht="11.25">
      <c r="A437" s="16"/>
      <c r="B437" s="16" t="s">
        <v>331</v>
      </c>
      <c r="C437" s="16"/>
      <c r="D437" s="17">
        <v>12.45</v>
      </c>
      <c r="E437" s="18"/>
      <c r="F437" s="19" t="str">
        <f t="shared" si="5"/>
        <v/>
      </c>
    </row>
    <row r="438" spans="1:6" ht="22.5">
      <c r="A438" s="16" t="s">
        <v>332</v>
      </c>
      <c r="B438" s="16" t="s">
        <v>333</v>
      </c>
      <c r="C438" s="16" t="s">
        <v>121</v>
      </c>
      <c r="D438" s="17">
        <v>3.2</v>
      </c>
      <c r="E438" s="18"/>
      <c r="F438" s="19" t="str">
        <f t="shared" si="5"/>
        <v/>
      </c>
    </row>
    <row r="439" spans="1:6" ht="11.25">
      <c r="A439" s="16"/>
      <c r="B439" s="16" t="s">
        <v>334</v>
      </c>
      <c r="C439" s="16"/>
      <c r="D439" s="17">
        <v>3.2</v>
      </c>
      <c r="E439" s="18"/>
      <c r="F439" s="19" t="str">
        <f t="shared" si="5"/>
        <v/>
      </c>
    </row>
    <row r="440" spans="1:6" ht="22.5">
      <c r="A440" s="16" t="s">
        <v>335</v>
      </c>
      <c r="B440" s="16" t="s">
        <v>336</v>
      </c>
      <c r="C440" s="16" t="s">
        <v>121</v>
      </c>
      <c r="D440" s="17">
        <v>25.1</v>
      </c>
      <c r="E440" s="18"/>
      <c r="F440" s="19" t="str">
        <f t="shared" si="5"/>
        <v/>
      </c>
    </row>
    <row r="441" spans="1:6" ht="11.25">
      <c r="A441" s="16"/>
      <c r="B441" s="16" t="s">
        <v>337</v>
      </c>
      <c r="C441" s="16"/>
      <c r="D441" s="17">
        <v>19</v>
      </c>
      <c r="E441" s="18"/>
      <c r="F441" s="19" t="str">
        <f t="shared" si="5"/>
        <v/>
      </c>
    </row>
    <row r="442" spans="1:6" ht="11.25">
      <c r="A442" s="16"/>
      <c r="B442" s="16" t="s">
        <v>338</v>
      </c>
      <c r="C442" s="16"/>
      <c r="D442" s="17">
        <v>4.2</v>
      </c>
      <c r="E442" s="18"/>
      <c r="F442" s="19" t="str">
        <f t="shared" si="5"/>
        <v/>
      </c>
    </row>
    <row r="443" spans="1:6" ht="11.25">
      <c r="A443" s="16"/>
      <c r="B443" s="16" t="s">
        <v>339</v>
      </c>
      <c r="C443" s="16"/>
      <c r="D443" s="17">
        <v>1.9</v>
      </c>
      <c r="E443" s="18"/>
      <c r="F443" s="19" t="str">
        <f t="shared" si="5"/>
        <v/>
      </c>
    </row>
    <row r="444" spans="1:6" ht="11.25">
      <c r="A444" s="16"/>
      <c r="B444" s="16" t="s">
        <v>54</v>
      </c>
      <c r="C444" s="16"/>
      <c r="D444" s="17">
        <v>25.1</v>
      </c>
      <c r="E444" s="18"/>
      <c r="F444" s="19" t="str">
        <f t="shared" si="5"/>
        <v/>
      </c>
    </row>
    <row r="445" spans="1:6" ht="22.5">
      <c r="A445" s="16" t="s">
        <v>340</v>
      </c>
      <c r="B445" s="16" t="s">
        <v>341</v>
      </c>
      <c r="C445" s="16" t="s">
        <v>121</v>
      </c>
      <c r="D445" s="17">
        <v>3.5</v>
      </c>
      <c r="E445" s="18"/>
      <c r="F445" s="19" t="str">
        <f t="shared" si="5"/>
        <v/>
      </c>
    </row>
    <row r="446" spans="1:6" ht="11.25">
      <c r="A446" s="16"/>
      <c r="B446" s="16" t="s">
        <v>342</v>
      </c>
      <c r="C446" s="16"/>
      <c r="D446" s="17">
        <v>3.5</v>
      </c>
      <c r="E446" s="18"/>
      <c r="F446" s="19" t="str">
        <f t="shared" si="5"/>
        <v/>
      </c>
    </row>
    <row r="447" spans="1:6" ht="11.25">
      <c r="A447" s="16" t="s">
        <v>343</v>
      </c>
      <c r="B447" s="16" t="s">
        <v>344</v>
      </c>
      <c r="C447" s="16" t="s">
        <v>89</v>
      </c>
      <c r="D447" s="17">
        <v>4</v>
      </c>
      <c r="E447" s="18"/>
      <c r="F447" s="19" t="str">
        <f t="shared" si="5"/>
        <v/>
      </c>
    </row>
    <row r="448" spans="1:6" ht="11.25">
      <c r="A448" s="16"/>
      <c r="B448" s="16" t="s">
        <v>345</v>
      </c>
      <c r="C448" s="16"/>
      <c r="D448" s="17">
        <v>4</v>
      </c>
      <c r="E448" s="18"/>
      <c r="F448" s="19" t="str">
        <f t="shared" si="5"/>
        <v/>
      </c>
    </row>
    <row r="449" spans="1:6" ht="11.25">
      <c r="A449" s="16" t="s">
        <v>346</v>
      </c>
      <c r="B449" s="16" t="s">
        <v>347</v>
      </c>
      <c r="C449" s="16" t="s">
        <v>121</v>
      </c>
      <c r="D449" s="17">
        <v>32.799999999999997</v>
      </c>
      <c r="E449" s="18"/>
      <c r="F449" s="19" t="str">
        <f t="shared" si="5"/>
        <v/>
      </c>
    </row>
    <row r="450" spans="1:6" ht="11.25">
      <c r="A450" s="16"/>
      <c r="B450" s="16" t="s">
        <v>348</v>
      </c>
      <c r="C450" s="16"/>
      <c r="D450" s="17">
        <v>26</v>
      </c>
      <c r="E450" s="18"/>
      <c r="F450" s="19" t="str">
        <f t="shared" si="5"/>
        <v/>
      </c>
    </row>
    <row r="451" spans="1:6" ht="11.25">
      <c r="A451" s="16"/>
      <c r="B451" s="16" t="s">
        <v>349</v>
      </c>
      <c r="C451" s="16"/>
      <c r="D451" s="17">
        <v>6.8</v>
      </c>
      <c r="E451" s="18"/>
      <c r="F451" s="19" t="str">
        <f t="shared" si="5"/>
        <v/>
      </c>
    </row>
    <row r="452" spans="1:6" ht="11.25">
      <c r="A452" s="16"/>
      <c r="B452" s="16" t="s">
        <v>54</v>
      </c>
      <c r="C452" s="16"/>
      <c r="D452" s="17">
        <v>32.799999999999997</v>
      </c>
      <c r="E452" s="18"/>
      <c r="F452" s="19" t="str">
        <f t="shared" si="5"/>
        <v/>
      </c>
    </row>
    <row r="453" spans="1:6" ht="11.25">
      <c r="A453" s="16" t="s">
        <v>350</v>
      </c>
      <c r="B453" s="16" t="s">
        <v>351</v>
      </c>
      <c r="C453" s="16" t="s">
        <v>121</v>
      </c>
      <c r="D453" s="17">
        <v>264.87</v>
      </c>
      <c r="E453" s="18"/>
      <c r="F453" s="19" t="str">
        <f t="shared" si="5"/>
        <v/>
      </c>
    </row>
    <row r="454" spans="1:6" ht="22.5">
      <c r="A454" s="16"/>
      <c r="B454" s="16" t="s">
        <v>352</v>
      </c>
      <c r="C454" s="16"/>
      <c r="D454" s="17">
        <v>44.7</v>
      </c>
      <c r="E454" s="18"/>
      <c r="F454" s="19" t="str">
        <f t="shared" si="5"/>
        <v/>
      </c>
    </row>
    <row r="455" spans="1:6" ht="22.5">
      <c r="A455" s="16"/>
      <c r="B455" s="16" t="s">
        <v>353</v>
      </c>
      <c r="C455" s="16"/>
      <c r="D455" s="17">
        <v>55.65</v>
      </c>
      <c r="E455" s="18"/>
      <c r="F455" s="19" t="str">
        <f t="shared" si="5"/>
        <v/>
      </c>
    </row>
    <row r="456" spans="1:6" ht="11.25">
      <c r="A456" s="16"/>
      <c r="B456" s="16" t="s">
        <v>354</v>
      </c>
      <c r="C456" s="16"/>
      <c r="D456" s="17">
        <v>45.4</v>
      </c>
      <c r="E456" s="18"/>
      <c r="F456" s="19" t="str">
        <f t="shared" si="5"/>
        <v/>
      </c>
    </row>
    <row r="457" spans="1:6" ht="11.25">
      <c r="A457" s="16"/>
      <c r="B457" s="16" t="s">
        <v>355</v>
      </c>
      <c r="C457" s="16"/>
      <c r="D457" s="17">
        <v>45.4</v>
      </c>
      <c r="E457" s="18"/>
      <c r="F457" s="19" t="str">
        <f t="shared" si="5"/>
        <v/>
      </c>
    </row>
    <row r="458" spans="1:6" ht="11.25">
      <c r="A458" s="16"/>
      <c r="B458" s="16" t="s">
        <v>356</v>
      </c>
      <c r="C458" s="16"/>
      <c r="D458" s="17">
        <v>45.4</v>
      </c>
      <c r="E458" s="18"/>
      <c r="F458" s="19" t="str">
        <f t="shared" si="5"/>
        <v/>
      </c>
    </row>
    <row r="459" spans="1:6" ht="11.25">
      <c r="A459" s="16"/>
      <c r="B459" s="16" t="s">
        <v>357</v>
      </c>
      <c r="C459" s="16"/>
      <c r="D459" s="17">
        <v>28.32</v>
      </c>
      <c r="E459" s="18"/>
      <c r="F459" s="19" t="str">
        <f t="shared" si="5"/>
        <v/>
      </c>
    </row>
    <row r="460" spans="1:6" ht="11.25">
      <c r="A460" s="16"/>
      <c r="B460" s="16" t="s">
        <v>54</v>
      </c>
      <c r="C460" s="16"/>
      <c r="D460" s="17">
        <v>264.87</v>
      </c>
      <c r="E460" s="18"/>
      <c r="F460" s="19" t="str">
        <f t="shared" si="5"/>
        <v/>
      </c>
    </row>
    <row r="461" spans="1:6" ht="11.25">
      <c r="A461" s="16" t="s">
        <v>358</v>
      </c>
      <c r="B461" s="16" t="s">
        <v>359</v>
      </c>
      <c r="C461" s="16" t="s">
        <v>121</v>
      </c>
      <c r="D461" s="17">
        <v>4</v>
      </c>
      <c r="E461" s="18"/>
      <c r="F461" s="19" t="str">
        <f t="shared" si="5"/>
        <v/>
      </c>
    </row>
    <row r="462" spans="1:6" ht="11.25">
      <c r="A462" s="16"/>
      <c r="B462" s="16" t="s">
        <v>360</v>
      </c>
      <c r="C462" s="16"/>
      <c r="D462" s="17">
        <v>2.1</v>
      </c>
      <c r="E462" s="18"/>
      <c r="F462" s="19" t="str">
        <f t="shared" si="5"/>
        <v/>
      </c>
    </row>
    <row r="463" spans="1:6" ht="11.25">
      <c r="A463" s="16"/>
      <c r="B463" s="16" t="s">
        <v>339</v>
      </c>
      <c r="C463" s="16"/>
      <c r="D463" s="17">
        <v>1.9</v>
      </c>
      <c r="E463" s="18"/>
      <c r="F463" s="19" t="str">
        <f t="shared" si="5"/>
        <v/>
      </c>
    </row>
    <row r="464" spans="1:6" ht="11.25">
      <c r="A464" s="16"/>
      <c r="B464" s="16" t="s">
        <v>54</v>
      </c>
      <c r="C464" s="16"/>
      <c r="D464" s="17">
        <v>4</v>
      </c>
      <c r="E464" s="18"/>
      <c r="F464" s="19" t="str">
        <f t="shared" si="5"/>
        <v/>
      </c>
    </row>
    <row r="465" spans="1:6" ht="11.25">
      <c r="A465" s="16" t="s">
        <v>361</v>
      </c>
      <c r="B465" s="16" t="s">
        <v>362</v>
      </c>
      <c r="C465" s="16" t="s">
        <v>121</v>
      </c>
      <c r="D465" s="17">
        <v>123.1</v>
      </c>
      <c r="E465" s="18"/>
      <c r="F465" s="19" t="str">
        <f t="shared" si="5"/>
        <v/>
      </c>
    </row>
    <row r="466" spans="1:6" ht="11.25">
      <c r="A466" s="16"/>
      <c r="B466" s="16" t="s">
        <v>363</v>
      </c>
      <c r="C466" s="16"/>
      <c r="D466" s="17">
        <v>123.1</v>
      </c>
      <c r="E466" s="18"/>
      <c r="F466" s="19" t="str">
        <f t="shared" si="5"/>
        <v/>
      </c>
    </row>
    <row r="467" spans="1:6" ht="11.25">
      <c r="A467" s="16" t="s">
        <v>364</v>
      </c>
      <c r="B467" s="16" t="s">
        <v>365</v>
      </c>
      <c r="C467" s="16" t="s">
        <v>121</v>
      </c>
      <c r="D467" s="17">
        <v>76.400000000000006</v>
      </c>
      <c r="E467" s="18"/>
      <c r="F467" s="19" t="str">
        <f t="shared" si="5"/>
        <v/>
      </c>
    </row>
    <row r="468" spans="1:6" ht="11.25">
      <c r="A468" s="16"/>
      <c r="B468" s="16" t="s">
        <v>366</v>
      </c>
      <c r="C468" s="16"/>
      <c r="D468" s="17">
        <v>76.400000000000006</v>
      </c>
      <c r="E468" s="18"/>
      <c r="F468" s="19" t="str">
        <f t="shared" si="5"/>
        <v/>
      </c>
    </row>
    <row r="469" spans="1:6" ht="22.5">
      <c r="A469" s="16" t="s">
        <v>367</v>
      </c>
      <c r="B469" s="16" t="s">
        <v>368</v>
      </c>
      <c r="C469" s="16" t="s">
        <v>16</v>
      </c>
      <c r="D469" s="17">
        <v>18.25</v>
      </c>
      <c r="E469" s="18"/>
      <c r="F469" s="19" t="str">
        <f t="shared" si="5"/>
        <v/>
      </c>
    </row>
    <row r="470" spans="1:6" ht="11.25">
      <c r="A470" s="16"/>
      <c r="B470" s="16" t="s">
        <v>369</v>
      </c>
      <c r="C470" s="16"/>
      <c r="D470" s="17">
        <v>18.25</v>
      </c>
      <c r="E470" s="18"/>
      <c r="F470" s="19" t="str">
        <f t="shared" si="5"/>
        <v/>
      </c>
    </row>
    <row r="471" spans="1:6" ht="22.5">
      <c r="A471" s="16" t="s">
        <v>371</v>
      </c>
      <c r="B471" s="16" t="s">
        <v>372</v>
      </c>
      <c r="C471" s="16" t="s">
        <v>373</v>
      </c>
      <c r="D471" s="17">
        <v>35</v>
      </c>
      <c r="E471" s="18"/>
      <c r="F471" s="19" t="str">
        <f t="shared" si="5"/>
        <v/>
      </c>
    </row>
    <row r="472" spans="1:6" ht="22.5">
      <c r="A472" s="16"/>
      <c r="B472" s="16" t="s">
        <v>374</v>
      </c>
      <c r="C472" s="16"/>
      <c r="D472" s="17">
        <v>35</v>
      </c>
      <c r="E472" s="18"/>
      <c r="F472" s="19" t="str">
        <f t="shared" si="5"/>
        <v/>
      </c>
    </row>
    <row r="473" spans="1:6" ht="11.25">
      <c r="A473" s="16" t="s">
        <v>375</v>
      </c>
      <c r="B473" s="16" t="s">
        <v>376</v>
      </c>
      <c r="C473" s="16" t="s">
        <v>20</v>
      </c>
      <c r="D473" s="17">
        <v>5.2480000000000002</v>
      </c>
      <c r="E473" s="18"/>
      <c r="F473" s="19" t="str">
        <f t="shared" si="5"/>
        <v/>
      </c>
    </row>
    <row r="474" spans="1:6" ht="22.5">
      <c r="A474" s="16"/>
      <c r="B474" s="16" t="s">
        <v>377</v>
      </c>
      <c r="C474" s="16"/>
      <c r="D474" s="17">
        <v>5.2480000000000002</v>
      </c>
      <c r="E474" s="18"/>
      <c r="F474" s="19" t="str">
        <f t="shared" si="5"/>
        <v/>
      </c>
    </row>
    <row r="475" spans="1:6" ht="11.25">
      <c r="A475" s="16" t="s">
        <v>378</v>
      </c>
      <c r="B475" s="16" t="s">
        <v>379</v>
      </c>
      <c r="C475" s="16" t="s">
        <v>16</v>
      </c>
      <c r="D475" s="17">
        <v>27.47</v>
      </c>
      <c r="E475" s="18"/>
      <c r="F475" s="19" t="str">
        <f t="shared" si="5"/>
        <v/>
      </c>
    </row>
    <row r="476" spans="1:6" ht="11.25">
      <c r="A476" s="16"/>
      <c r="B476" s="16" t="s">
        <v>380</v>
      </c>
      <c r="C476" s="16"/>
      <c r="D476" s="17">
        <v>27.47</v>
      </c>
      <c r="E476" s="18"/>
      <c r="F476" s="19" t="str">
        <f t="shared" si="5"/>
        <v/>
      </c>
    </row>
    <row r="477" spans="1:6" ht="11.25">
      <c r="A477" s="16" t="s">
        <v>381</v>
      </c>
      <c r="B477" s="16" t="s">
        <v>382</v>
      </c>
      <c r="C477" s="16" t="s">
        <v>20</v>
      </c>
      <c r="D477" s="17">
        <v>1.728</v>
      </c>
      <c r="E477" s="18"/>
      <c r="F477" s="19" t="str">
        <f t="shared" si="5"/>
        <v/>
      </c>
    </row>
    <row r="478" spans="1:6" ht="22.5">
      <c r="A478" s="16"/>
      <c r="B478" s="16" t="s">
        <v>383</v>
      </c>
      <c r="C478" s="16"/>
      <c r="D478" s="17">
        <v>1.728</v>
      </c>
      <c r="E478" s="18"/>
      <c r="F478" s="19" t="str">
        <f t="shared" si="5"/>
        <v/>
      </c>
    </row>
    <row r="479" spans="1:6" ht="22.5">
      <c r="A479" s="16" t="s">
        <v>384</v>
      </c>
      <c r="B479" s="16" t="s">
        <v>385</v>
      </c>
      <c r="C479" s="16" t="s">
        <v>16</v>
      </c>
      <c r="D479" s="17">
        <v>13.56</v>
      </c>
      <c r="E479" s="18"/>
      <c r="F479" s="19" t="str">
        <f t="shared" si="5"/>
        <v/>
      </c>
    </row>
    <row r="480" spans="1:6" ht="11.25">
      <c r="A480" s="16"/>
      <c r="B480" s="16" t="s">
        <v>386</v>
      </c>
      <c r="C480" s="16"/>
      <c r="D480" s="17">
        <v>4.5199999999999996</v>
      </c>
      <c r="E480" s="18"/>
      <c r="F480" s="19" t="str">
        <f t="shared" si="5"/>
        <v/>
      </c>
    </row>
    <row r="481" spans="1:6" ht="11.25">
      <c r="A481" s="16"/>
      <c r="B481" s="16" t="s">
        <v>387</v>
      </c>
      <c r="C481" s="16"/>
      <c r="D481" s="17">
        <v>9.0399999999999991</v>
      </c>
      <c r="E481" s="18"/>
      <c r="F481" s="19" t="str">
        <f t="shared" si="5"/>
        <v/>
      </c>
    </row>
    <row r="482" spans="1:6" ht="11.25">
      <c r="A482" s="16"/>
      <c r="B482" s="16" t="s">
        <v>54</v>
      </c>
      <c r="C482" s="16"/>
      <c r="D482" s="17">
        <v>13.56</v>
      </c>
      <c r="E482" s="18"/>
      <c r="F482" s="19" t="str">
        <f t="shared" si="5"/>
        <v/>
      </c>
    </row>
    <row r="483" spans="1:6" ht="22.5">
      <c r="A483" s="16" t="s">
        <v>388</v>
      </c>
      <c r="B483" s="16" t="s">
        <v>389</v>
      </c>
      <c r="C483" s="16" t="s">
        <v>16</v>
      </c>
      <c r="D483" s="17">
        <v>307.66399999999999</v>
      </c>
      <c r="E483" s="18"/>
      <c r="F483" s="19" t="str">
        <f t="shared" si="5"/>
        <v/>
      </c>
    </row>
    <row r="484" spans="1:6" ht="11.25">
      <c r="A484" s="16"/>
      <c r="B484" s="16" t="s">
        <v>390</v>
      </c>
      <c r="C484" s="16"/>
      <c r="D484" s="17">
        <v>56.320999999999998</v>
      </c>
      <c r="E484" s="18"/>
      <c r="F484" s="19" t="str">
        <f t="shared" si="5"/>
        <v/>
      </c>
    </row>
    <row r="485" spans="1:6" ht="11.25">
      <c r="A485" s="16"/>
      <c r="B485" s="16" t="s">
        <v>391</v>
      </c>
      <c r="C485" s="16"/>
      <c r="D485" s="17">
        <v>65.843000000000004</v>
      </c>
      <c r="E485" s="18"/>
      <c r="F485" s="19" t="str">
        <f t="shared" si="5"/>
        <v/>
      </c>
    </row>
    <row r="486" spans="1:6" ht="11.25">
      <c r="A486" s="16"/>
      <c r="B486" s="16" t="s">
        <v>392</v>
      </c>
      <c r="C486" s="16"/>
      <c r="D486" s="17">
        <v>63.555999999999997</v>
      </c>
      <c r="E486" s="18"/>
      <c r="F486" s="19" t="str">
        <f t="shared" si="5"/>
        <v/>
      </c>
    </row>
    <row r="487" spans="1:6" ht="11.25">
      <c r="A487" s="16"/>
      <c r="B487" s="16" t="s">
        <v>393</v>
      </c>
      <c r="C487" s="16"/>
      <c r="D487" s="17">
        <v>63.555999999999997</v>
      </c>
      <c r="E487" s="18"/>
      <c r="F487" s="19" t="str">
        <f t="shared" si="5"/>
        <v/>
      </c>
    </row>
    <row r="488" spans="1:6" ht="11.25">
      <c r="A488" s="16"/>
      <c r="B488" s="16" t="s">
        <v>394</v>
      </c>
      <c r="C488" s="16"/>
      <c r="D488" s="17">
        <v>58.387999999999998</v>
      </c>
      <c r="E488" s="18"/>
      <c r="F488" s="19" t="str">
        <f t="shared" si="5"/>
        <v/>
      </c>
    </row>
    <row r="489" spans="1:6" ht="11.25">
      <c r="A489" s="16"/>
      <c r="B489" s="16" t="s">
        <v>54</v>
      </c>
      <c r="C489" s="16"/>
      <c r="D489" s="17">
        <v>307.66399999999999</v>
      </c>
      <c r="E489" s="18"/>
      <c r="F489" s="19" t="str">
        <f t="shared" si="5"/>
        <v/>
      </c>
    </row>
    <row r="490" spans="1:6" ht="22.5">
      <c r="A490" s="16" t="s">
        <v>395</v>
      </c>
      <c r="B490" s="16" t="s">
        <v>396</v>
      </c>
      <c r="C490" s="16" t="s">
        <v>16</v>
      </c>
      <c r="D490" s="17">
        <v>30.596</v>
      </c>
      <c r="E490" s="18"/>
      <c r="F490" s="19" t="str">
        <f t="shared" si="5"/>
        <v/>
      </c>
    </row>
    <row r="491" spans="1:6" ht="11.25">
      <c r="A491" s="16"/>
      <c r="B491" s="16" t="s">
        <v>397</v>
      </c>
      <c r="C491" s="16"/>
      <c r="D491" s="17">
        <v>30.596</v>
      </c>
      <c r="E491" s="18"/>
      <c r="F491" s="19" t="str">
        <f t="shared" si="5"/>
        <v/>
      </c>
    </row>
    <row r="492" spans="1:6" ht="22.5">
      <c r="A492" s="16" t="s">
        <v>398</v>
      </c>
      <c r="B492" s="16" t="s">
        <v>399</v>
      </c>
      <c r="C492" s="16" t="s">
        <v>16</v>
      </c>
      <c r="D492" s="17">
        <v>0.315</v>
      </c>
      <c r="E492" s="18"/>
      <c r="F492" s="19" t="str">
        <f t="shared" ref="F492:F562" si="6">IF(ISBLANK(E492),"",D492*E492)</f>
        <v/>
      </c>
    </row>
    <row r="493" spans="1:6" ht="11.25">
      <c r="A493" s="16"/>
      <c r="B493" s="16" t="s">
        <v>400</v>
      </c>
      <c r="C493" s="16"/>
      <c r="D493" s="17">
        <v>0.315</v>
      </c>
      <c r="E493" s="18"/>
      <c r="F493" s="19" t="str">
        <f t="shared" si="6"/>
        <v/>
      </c>
    </row>
    <row r="494" spans="1:6" ht="11.25">
      <c r="A494" s="16" t="s">
        <v>401</v>
      </c>
      <c r="B494" s="16" t="s">
        <v>402</v>
      </c>
      <c r="C494" s="16" t="s">
        <v>16</v>
      </c>
      <c r="D494" s="17">
        <v>1.33</v>
      </c>
      <c r="E494" s="18"/>
      <c r="F494" s="19" t="str">
        <f t="shared" si="6"/>
        <v/>
      </c>
    </row>
    <row r="495" spans="1:6" ht="11.25">
      <c r="A495" s="16"/>
      <c r="B495" s="16" t="s">
        <v>403</v>
      </c>
      <c r="C495" s="16"/>
      <c r="D495" s="17">
        <v>1.33</v>
      </c>
      <c r="E495" s="18"/>
      <c r="F495" s="19" t="str">
        <f t="shared" si="6"/>
        <v/>
      </c>
    </row>
    <row r="496" spans="1:6" ht="11.25">
      <c r="A496" s="16" t="s">
        <v>404</v>
      </c>
      <c r="B496" s="16" t="s">
        <v>405</v>
      </c>
      <c r="C496" s="16" t="s">
        <v>121</v>
      </c>
      <c r="D496" s="17">
        <v>34.5</v>
      </c>
      <c r="E496" s="18"/>
      <c r="F496" s="19" t="str">
        <f t="shared" si="6"/>
        <v/>
      </c>
    </row>
    <row r="497" spans="1:6" ht="11.25">
      <c r="A497" s="16"/>
      <c r="B497" s="16" t="s">
        <v>406</v>
      </c>
      <c r="C497" s="16"/>
      <c r="D497" s="17">
        <v>34.5</v>
      </c>
      <c r="E497" s="18"/>
      <c r="F497" s="19" t="str">
        <f t="shared" si="6"/>
        <v/>
      </c>
    </row>
    <row r="498" spans="1:6" ht="22.5">
      <c r="A498" s="16" t="s">
        <v>407</v>
      </c>
      <c r="B498" s="16" t="s">
        <v>408</v>
      </c>
      <c r="C498" s="16" t="s">
        <v>89</v>
      </c>
      <c r="D498" s="17">
        <v>70</v>
      </c>
      <c r="E498" s="18"/>
      <c r="F498" s="19" t="str">
        <f t="shared" si="6"/>
        <v/>
      </c>
    </row>
    <row r="499" spans="1:6" ht="11.25">
      <c r="A499" s="16"/>
      <c r="B499" s="16" t="s">
        <v>409</v>
      </c>
      <c r="C499" s="16"/>
      <c r="D499" s="17">
        <v>70</v>
      </c>
      <c r="E499" s="18"/>
      <c r="F499" s="19" t="str">
        <f t="shared" si="6"/>
        <v/>
      </c>
    </row>
    <row r="500" spans="1:6" ht="22.5">
      <c r="A500" s="16" t="s">
        <v>410</v>
      </c>
      <c r="B500" s="16" t="s">
        <v>411</v>
      </c>
      <c r="C500" s="16" t="s">
        <v>89</v>
      </c>
      <c r="D500" s="17">
        <v>10</v>
      </c>
      <c r="E500" s="18"/>
      <c r="F500" s="19" t="str">
        <f t="shared" si="6"/>
        <v/>
      </c>
    </row>
    <row r="501" spans="1:6" ht="11.25">
      <c r="A501" s="16"/>
      <c r="B501" s="16" t="s">
        <v>412</v>
      </c>
      <c r="C501" s="16"/>
      <c r="D501" s="17">
        <v>10</v>
      </c>
      <c r="E501" s="18"/>
      <c r="F501" s="19" t="str">
        <f t="shared" si="6"/>
        <v/>
      </c>
    </row>
    <row r="502" spans="1:6" ht="22.5">
      <c r="A502" s="16" t="s">
        <v>413</v>
      </c>
      <c r="B502" s="16" t="s">
        <v>414</v>
      </c>
      <c r="C502" s="16" t="s">
        <v>16</v>
      </c>
      <c r="D502" s="17">
        <v>75.358999999999995</v>
      </c>
      <c r="E502" s="18"/>
      <c r="F502" s="19" t="str">
        <f t="shared" si="6"/>
        <v/>
      </c>
    </row>
    <row r="503" spans="1:6" ht="11.25">
      <c r="A503" s="16"/>
      <c r="B503" s="16" t="s">
        <v>211</v>
      </c>
      <c r="C503" s="16"/>
      <c r="D503" s="17"/>
      <c r="E503" s="18"/>
      <c r="F503" s="19" t="str">
        <f t="shared" si="6"/>
        <v/>
      </c>
    </row>
    <row r="504" spans="1:6" ht="11.25">
      <c r="A504" s="16"/>
      <c r="B504" s="16" t="s">
        <v>212</v>
      </c>
      <c r="C504" s="16"/>
      <c r="D504" s="17">
        <v>26.257000000000001</v>
      </c>
      <c r="E504" s="18"/>
      <c r="F504" s="19" t="str">
        <f t="shared" si="6"/>
        <v/>
      </c>
    </row>
    <row r="505" spans="1:6" ht="22.5">
      <c r="A505" s="16"/>
      <c r="B505" s="16" t="s">
        <v>213</v>
      </c>
      <c r="C505" s="16"/>
      <c r="D505" s="17">
        <v>8.82</v>
      </c>
      <c r="E505" s="18"/>
      <c r="F505" s="19" t="str">
        <f t="shared" si="6"/>
        <v/>
      </c>
    </row>
    <row r="506" spans="1:6" ht="33.75">
      <c r="A506" s="16"/>
      <c r="B506" s="16" t="s">
        <v>214</v>
      </c>
      <c r="C506" s="16"/>
      <c r="D506" s="17">
        <v>36.432000000000002</v>
      </c>
      <c r="E506" s="18"/>
      <c r="F506" s="19" t="str">
        <f t="shared" si="6"/>
        <v/>
      </c>
    </row>
    <row r="507" spans="1:6" ht="11.25">
      <c r="A507" s="16"/>
      <c r="B507" s="16" t="s">
        <v>215</v>
      </c>
      <c r="C507" s="16"/>
      <c r="D507" s="17">
        <v>3.85</v>
      </c>
      <c r="E507" s="18"/>
      <c r="F507" s="19" t="str">
        <f t="shared" si="6"/>
        <v/>
      </c>
    </row>
    <row r="508" spans="1:6" ht="11.25">
      <c r="A508" s="16"/>
      <c r="B508" s="16" t="s">
        <v>54</v>
      </c>
      <c r="C508" s="16"/>
      <c r="D508" s="17">
        <v>75.358999999999995</v>
      </c>
      <c r="E508" s="18"/>
      <c r="F508" s="19" t="str">
        <f t="shared" si="6"/>
        <v/>
      </c>
    </row>
    <row r="509" spans="1:6" ht="33.75">
      <c r="A509" s="16" t="s">
        <v>415</v>
      </c>
      <c r="B509" s="16" t="s">
        <v>416</v>
      </c>
      <c r="C509" s="16" t="s">
        <v>417</v>
      </c>
      <c r="D509" s="17">
        <v>43.18</v>
      </c>
      <c r="E509" s="18"/>
      <c r="F509" s="19" t="str">
        <f t="shared" si="6"/>
        <v/>
      </c>
    </row>
    <row r="510" spans="1:6" ht="22.5">
      <c r="A510" s="16"/>
      <c r="B510" s="16" t="s">
        <v>418</v>
      </c>
      <c r="C510" s="16"/>
      <c r="D510" s="17">
        <v>43.18</v>
      </c>
      <c r="E510" s="18"/>
      <c r="F510" s="19" t="str">
        <f t="shared" si="6"/>
        <v/>
      </c>
    </row>
    <row r="511" spans="1:6" ht="33.75">
      <c r="A511" s="16" t="s">
        <v>419</v>
      </c>
      <c r="B511" s="16" t="s">
        <v>420</v>
      </c>
      <c r="C511" s="16" t="s">
        <v>417</v>
      </c>
      <c r="D511" s="17">
        <v>12.377000000000001</v>
      </c>
      <c r="E511" s="18"/>
      <c r="F511" s="19" t="str">
        <f t="shared" si="6"/>
        <v/>
      </c>
    </row>
    <row r="512" spans="1:6" ht="11.25">
      <c r="A512" s="16"/>
      <c r="B512" s="16" t="s">
        <v>421</v>
      </c>
      <c r="C512" s="16"/>
      <c r="D512" s="17">
        <v>12.377000000000001</v>
      </c>
      <c r="E512" s="18"/>
      <c r="F512" s="19" t="str">
        <f t="shared" si="6"/>
        <v/>
      </c>
    </row>
    <row r="513" spans="1:6" ht="33.75">
      <c r="A513" s="16" t="s">
        <v>422</v>
      </c>
      <c r="B513" s="16" t="s">
        <v>423</v>
      </c>
      <c r="C513" s="16" t="s">
        <v>417</v>
      </c>
      <c r="D513" s="17">
        <v>8.1590000000000007</v>
      </c>
      <c r="E513" s="18"/>
      <c r="F513" s="19" t="str">
        <f t="shared" si="6"/>
        <v/>
      </c>
    </row>
    <row r="514" spans="1:6" ht="22.5">
      <c r="A514" s="16"/>
      <c r="B514" s="16" t="s">
        <v>424</v>
      </c>
      <c r="C514" s="16"/>
      <c r="D514" s="17">
        <v>8.1590000000000007</v>
      </c>
      <c r="E514" s="18"/>
      <c r="F514" s="19" t="str">
        <f t="shared" si="6"/>
        <v/>
      </c>
    </row>
    <row r="515" spans="1:6" s="21" customFormat="1" ht="11.25">
      <c r="A515" s="13"/>
      <c r="B515" s="13" t="s">
        <v>685</v>
      </c>
      <c r="C515" s="13"/>
      <c r="D515" s="14"/>
      <c r="E515" s="15"/>
      <c r="F515" s="20">
        <f>SUM(F410:F514)</f>
        <v>0</v>
      </c>
    </row>
    <row r="516" spans="1:6" ht="11.25">
      <c r="A516" s="16"/>
      <c r="B516" s="16"/>
      <c r="C516" s="16"/>
      <c r="D516" s="17"/>
      <c r="E516" s="18"/>
      <c r="F516" s="19"/>
    </row>
    <row r="517" spans="1:6" ht="11.25">
      <c r="A517" s="13" t="s">
        <v>425</v>
      </c>
      <c r="B517" s="13" t="s">
        <v>426</v>
      </c>
      <c r="C517" s="13"/>
      <c r="D517" s="14"/>
      <c r="E517" s="15"/>
      <c r="F517" s="19" t="str">
        <f t="shared" si="6"/>
        <v/>
      </c>
    </row>
    <row r="518" spans="1:6" ht="22.5">
      <c r="A518" s="16" t="s">
        <v>427</v>
      </c>
      <c r="B518" s="16" t="s">
        <v>428</v>
      </c>
      <c r="C518" s="16" t="s">
        <v>417</v>
      </c>
      <c r="D518" s="17">
        <v>68.534999999999997</v>
      </c>
      <c r="E518" s="18"/>
      <c r="F518" s="19" t="str">
        <f t="shared" si="6"/>
        <v/>
      </c>
    </row>
    <row r="519" spans="1:6" s="21" customFormat="1" ht="11.25">
      <c r="A519" s="13"/>
      <c r="B519" s="13" t="s">
        <v>686</v>
      </c>
      <c r="C519" s="13"/>
      <c r="D519" s="14"/>
      <c r="E519" s="15"/>
      <c r="F519" s="20">
        <f>SUM(F518)</f>
        <v>0</v>
      </c>
    </row>
    <row r="520" spans="1:6" ht="11.25">
      <c r="A520" s="13"/>
      <c r="B520" s="13"/>
      <c r="C520" s="13"/>
      <c r="D520" s="14"/>
      <c r="E520" s="15"/>
      <c r="F520" s="19"/>
    </row>
    <row r="521" spans="1:6" ht="11.25">
      <c r="A521" s="13" t="s">
        <v>299</v>
      </c>
      <c r="B521" s="13" t="s">
        <v>429</v>
      </c>
      <c r="C521" s="13"/>
      <c r="D521" s="14"/>
      <c r="E521" s="15"/>
      <c r="F521" s="19" t="str">
        <f t="shared" si="6"/>
        <v/>
      </c>
    </row>
    <row r="522" spans="1:6" ht="22.5">
      <c r="A522" s="16" t="s">
        <v>430</v>
      </c>
      <c r="B522" s="16" t="s">
        <v>431</v>
      </c>
      <c r="C522" s="16" t="s">
        <v>16</v>
      </c>
      <c r="D522" s="17">
        <v>100.057</v>
      </c>
      <c r="E522" s="18"/>
      <c r="F522" s="19" t="str">
        <f t="shared" si="6"/>
        <v/>
      </c>
    </row>
    <row r="523" spans="1:6" ht="22.5">
      <c r="A523" s="16"/>
      <c r="B523" s="16" t="s">
        <v>432</v>
      </c>
      <c r="C523" s="16"/>
      <c r="D523" s="17">
        <v>100.057</v>
      </c>
      <c r="E523" s="18"/>
      <c r="F523" s="19" t="str">
        <f t="shared" si="6"/>
        <v/>
      </c>
    </row>
    <row r="524" spans="1:6" ht="11.25">
      <c r="A524" s="16" t="s">
        <v>433</v>
      </c>
      <c r="B524" s="16" t="s">
        <v>434</v>
      </c>
      <c r="C524" s="16" t="s">
        <v>417</v>
      </c>
      <c r="D524" s="17">
        <v>0.03</v>
      </c>
      <c r="E524" s="18"/>
      <c r="F524" s="19" t="str">
        <f t="shared" si="6"/>
        <v/>
      </c>
    </row>
    <row r="525" spans="1:6" ht="11.25">
      <c r="A525" s="16"/>
      <c r="B525" s="16" t="s">
        <v>435</v>
      </c>
      <c r="C525" s="16"/>
      <c r="D525" s="17">
        <v>0.03</v>
      </c>
      <c r="E525" s="18"/>
      <c r="F525" s="19" t="str">
        <f t="shared" si="6"/>
        <v/>
      </c>
    </row>
    <row r="526" spans="1:6" ht="22.5">
      <c r="A526" s="16" t="s">
        <v>436</v>
      </c>
      <c r="B526" s="16" t="s">
        <v>437</v>
      </c>
      <c r="C526" s="16" t="s">
        <v>16</v>
      </c>
      <c r="D526" s="17">
        <v>500.28399999999999</v>
      </c>
      <c r="E526" s="18"/>
      <c r="F526" s="19" t="str">
        <f t="shared" si="6"/>
        <v/>
      </c>
    </row>
    <row r="527" spans="1:6" ht="11.25">
      <c r="A527" s="16"/>
      <c r="B527" s="16" t="s">
        <v>309</v>
      </c>
      <c r="C527" s="16"/>
      <c r="D527" s="17">
        <v>500.28399999999999</v>
      </c>
      <c r="E527" s="18"/>
      <c r="F527" s="19" t="str">
        <f t="shared" si="6"/>
        <v/>
      </c>
    </row>
    <row r="528" spans="1:6" ht="22.5">
      <c r="A528" s="16" t="s">
        <v>438</v>
      </c>
      <c r="B528" s="16" t="s">
        <v>439</v>
      </c>
      <c r="C528" s="16" t="s">
        <v>417</v>
      </c>
      <c r="D528" s="17">
        <v>0.5</v>
      </c>
      <c r="E528" s="18"/>
      <c r="F528" s="19" t="str">
        <f t="shared" si="6"/>
        <v/>
      </c>
    </row>
    <row r="529" spans="1:6" ht="11.25">
      <c r="A529" s="16"/>
      <c r="B529" s="16" t="s">
        <v>440</v>
      </c>
      <c r="C529" s="16"/>
      <c r="D529" s="17">
        <v>0.5</v>
      </c>
      <c r="E529" s="18"/>
      <c r="F529" s="19" t="str">
        <f t="shared" si="6"/>
        <v/>
      </c>
    </row>
    <row r="530" spans="1:6" ht="22.5">
      <c r="A530" s="16" t="s">
        <v>441</v>
      </c>
      <c r="B530" s="16" t="s">
        <v>442</v>
      </c>
      <c r="C530" s="16" t="s">
        <v>16</v>
      </c>
      <c r="D530" s="17">
        <v>100.057</v>
      </c>
      <c r="E530" s="18"/>
      <c r="F530" s="19" t="str">
        <f t="shared" si="6"/>
        <v/>
      </c>
    </row>
    <row r="531" spans="1:6" ht="11.25">
      <c r="A531" s="16"/>
      <c r="B531" s="16" t="s">
        <v>443</v>
      </c>
      <c r="C531" s="16"/>
      <c r="D531" s="17">
        <v>100.057</v>
      </c>
      <c r="E531" s="18"/>
      <c r="F531" s="19" t="str">
        <f t="shared" si="6"/>
        <v/>
      </c>
    </row>
    <row r="532" spans="1:6" ht="11.25">
      <c r="A532" s="16" t="s">
        <v>444</v>
      </c>
      <c r="B532" s="16" t="s">
        <v>445</v>
      </c>
      <c r="C532" s="16" t="s">
        <v>16</v>
      </c>
      <c r="D532" s="17">
        <v>115.066</v>
      </c>
      <c r="E532" s="18"/>
      <c r="F532" s="19" t="str">
        <f t="shared" si="6"/>
        <v/>
      </c>
    </row>
    <row r="533" spans="1:6" ht="11.25">
      <c r="A533" s="16"/>
      <c r="B533" s="16" t="s">
        <v>446</v>
      </c>
      <c r="C533" s="16"/>
      <c r="D533" s="17">
        <v>115.066</v>
      </c>
      <c r="E533" s="18"/>
      <c r="F533" s="19" t="str">
        <f t="shared" si="6"/>
        <v/>
      </c>
    </row>
    <row r="534" spans="1:6" ht="67.5">
      <c r="A534" s="16" t="s">
        <v>447</v>
      </c>
      <c r="B534" s="16" t="s">
        <v>448</v>
      </c>
      <c r="C534" s="16" t="s">
        <v>16</v>
      </c>
      <c r="D534" s="17">
        <v>569.36300000000006</v>
      </c>
      <c r="E534" s="18"/>
      <c r="F534" s="19" t="str">
        <f t="shared" si="6"/>
        <v/>
      </c>
    </row>
    <row r="535" spans="1:6" ht="11.25">
      <c r="A535" s="16"/>
      <c r="B535" s="16" t="s">
        <v>449</v>
      </c>
      <c r="C535" s="16"/>
      <c r="D535" s="17"/>
      <c r="E535" s="18"/>
      <c r="F535" s="19" t="str">
        <f t="shared" si="6"/>
        <v/>
      </c>
    </row>
    <row r="536" spans="1:6" ht="33.75">
      <c r="A536" s="16"/>
      <c r="B536" s="16" t="s">
        <v>450</v>
      </c>
      <c r="C536" s="16"/>
      <c r="D536" s="17">
        <v>500.28399999999999</v>
      </c>
      <c r="E536" s="18"/>
      <c r="F536" s="19" t="str">
        <f t="shared" si="6"/>
        <v/>
      </c>
    </row>
    <row r="537" spans="1:6" ht="33.75">
      <c r="A537" s="16"/>
      <c r="B537" s="16" t="s">
        <v>115</v>
      </c>
      <c r="C537" s="16"/>
      <c r="D537" s="17">
        <v>64.233999999999995</v>
      </c>
      <c r="E537" s="18"/>
      <c r="F537" s="19" t="str">
        <f t="shared" si="6"/>
        <v/>
      </c>
    </row>
    <row r="538" spans="1:6" ht="33.75">
      <c r="A538" s="16"/>
      <c r="B538" s="16" t="s">
        <v>451</v>
      </c>
      <c r="C538" s="16"/>
      <c r="D538" s="17">
        <v>4.8449999999999998</v>
      </c>
      <c r="E538" s="18"/>
      <c r="F538" s="19" t="str">
        <f t="shared" si="6"/>
        <v/>
      </c>
    </row>
    <row r="539" spans="1:6" ht="11.25">
      <c r="A539" s="16"/>
      <c r="B539" s="16" t="s">
        <v>54</v>
      </c>
      <c r="C539" s="16"/>
      <c r="D539" s="17">
        <v>569.36300000000006</v>
      </c>
      <c r="E539" s="18"/>
      <c r="F539" s="19" t="str">
        <f t="shared" si="6"/>
        <v/>
      </c>
    </row>
    <row r="540" spans="1:6" ht="67.5">
      <c r="A540" s="16" t="s">
        <v>452</v>
      </c>
      <c r="B540" s="16" t="s">
        <v>453</v>
      </c>
      <c r="C540" s="16" t="s">
        <v>16</v>
      </c>
      <c r="D540" s="17">
        <v>58.116999999999997</v>
      </c>
      <c r="E540" s="18"/>
      <c r="F540" s="19" t="str">
        <f t="shared" si="6"/>
        <v/>
      </c>
    </row>
    <row r="541" spans="1:6" ht="22.5">
      <c r="A541" s="16"/>
      <c r="B541" s="16" t="s">
        <v>454</v>
      </c>
      <c r="C541" s="16"/>
      <c r="D541" s="17">
        <v>58.116999999999997</v>
      </c>
      <c r="E541" s="18"/>
      <c r="F541" s="19" t="str">
        <f t="shared" si="6"/>
        <v/>
      </c>
    </row>
    <row r="542" spans="1:6" ht="22.5">
      <c r="A542" s="16" t="s">
        <v>455</v>
      </c>
      <c r="B542" s="16" t="s">
        <v>456</v>
      </c>
      <c r="C542" s="16" t="s">
        <v>457</v>
      </c>
      <c r="D542" s="17">
        <f>SUM(F522:F541)/100</f>
        <v>0</v>
      </c>
      <c r="E542" s="18"/>
      <c r="F542" s="19" t="str">
        <f t="shared" si="6"/>
        <v/>
      </c>
    </row>
    <row r="543" spans="1:6" s="21" customFormat="1" ht="11.25">
      <c r="A543" s="13"/>
      <c r="B543" s="13" t="s">
        <v>687</v>
      </c>
      <c r="C543" s="13"/>
      <c r="D543" s="14"/>
      <c r="E543" s="15"/>
      <c r="F543" s="20">
        <f>SUM(F522:F542)</f>
        <v>0</v>
      </c>
    </row>
    <row r="544" spans="1:6" ht="11.25">
      <c r="A544" s="16"/>
      <c r="B544" s="16"/>
      <c r="C544" s="16"/>
      <c r="D544" s="17"/>
      <c r="E544" s="18"/>
      <c r="F544" s="19"/>
    </row>
    <row r="545" spans="1:6" ht="11.25">
      <c r="A545" s="13" t="s">
        <v>306</v>
      </c>
      <c r="B545" s="13" t="s">
        <v>458</v>
      </c>
      <c r="C545" s="13"/>
      <c r="D545" s="14"/>
      <c r="E545" s="15"/>
      <c r="F545" s="19" t="str">
        <f t="shared" si="6"/>
        <v/>
      </c>
    </row>
    <row r="546" spans="1:6" ht="22.5">
      <c r="A546" s="16" t="s">
        <v>459</v>
      </c>
      <c r="B546" s="16" t="s">
        <v>460</v>
      </c>
      <c r="C546" s="16" t="s">
        <v>16</v>
      </c>
      <c r="D546" s="17">
        <v>1000.568</v>
      </c>
      <c r="E546" s="18"/>
      <c r="F546" s="19" t="str">
        <f t="shared" si="6"/>
        <v/>
      </c>
    </row>
    <row r="547" spans="1:6" ht="11.25">
      <c r="A547" s="16"/>
      <c r="B547" s="16" t="s">
        <v>461</v>
      </c>
      <c r="C547" s="16"/>
      <c r="D547" s="17"/>
      <c r="E547" s="18"/>
      <c r="F547" s="19" t="str">
        <f t="shared" si="6"/>
        <v/>
      </c>
    </row>
    <row r="548" spans="1:6" ht="33.75">
      <c r="A548" s="16"/>
      <c r="B548" s="16" t="s">
        <v>462</v>
      </c>
      <c r="C548" s="16"/>
      <c r="D548" s="17">
        <v>1000.568</v>
      </c>
      <c r="E548" s="18"/>
      <c r="F548" s="19" t="str">
        <f t="shared" si="6"/>
        <v/>
      </c>
    </row>
    <row r="549" spans="1:6" ht="22.5">
      <c r="A549" s="16" t="s">
        <v>463</v>
      </c>
      <c r="B549" s="16" t="s">
        <v>464</v>
      </c>
      <c r="C549" s="16" t="s">
        <v>16</v>
      </c>
      <c r="D549" s="17">
        <v>510.29</v>
      </c>
      <c r="E549" s="18"/>
      <c r="F549" s="19" t="str">
        <f t="shared" si="6"/>
        <v/>
      </c>
    </row>
    <row r="550" spans="1:6" ht="11.25">
      <c r="A550" s="16"/>
      <c r="B550" s="16" t="s">
        <v>465</v>
      </c>
      <c r="C550" s="16"/>
      <c r="D550" s="17"/>
      <c r="E550" s="18"/>
      <c r="F550" s="19" t="str">
        <f t="shared" si="6"/>
        <v/>
      </c>
    </row>
    <row r="551" spans="1:6" ht="45">
      <c r="A551" s="16"/>
      <c r="B551" s="16" t="s">
        <v>466</v>
      </c>
      <c r="C551" s="16"/>
      <c r="D551" s="17">
        <v>510.29</v>
      </c>
      <c r="E551" s="18"/>
      <c r="F551" s="19" t="str">
        <f t="shared" si="6"/>
        <v/>
      </c>
    </row>
    <row r="552" spans="1:6" ht="22.5">
      <c r="A552" s="16" t="s">
        <v>467</v>
      </c>
      <c r="B552" s="16" t="s">
        <v>468</v>
      </c>
      <c r="C552" s="16" t="s">
        <v>16</v>
      </c>
      <c r="D552" s="17">
        <v>510.29</v>
      </c>
      <c r="E552" s="18"/>
      <c r="F552" s="19" t="str">
        <f t="shared" si="6"/>
        <v/>
      </c>
    </row>
    <row r="553" spans="1:6" ht="11.25">
      <c r="A553" s="16"/>
      <c r="B553" s="16" t="s">
        <v>469</v>
      </c>
      <c r="C553" s="16"/>
      <c r="D553" s="17">
        <v>510.29</v>
      </c>
      <c r="E553" s="18"/>
      <c r="F553" s="19" t="str">
        <f t="shared" si="6"/>
        <v/>
      </c>
    </row>
    <row r="554" spans="1:6" ht="45">
      <c r="A554" s="16" t="s">
        <v>470</v>
      </c>
      <c r="B554" s="16" t="s">
        <v>471</v>
      </c>
      <c r="C554" s="16" t="s">
        <v>260</v>
      </c>
      <c r="D554" s="17">
        <v>1</v>
      </c>
      <c r="E554" s="18"/>
      <c r="F554" s="19" t="str">
        <f t="shared" si="6"/>
        <v/>
      </c>
    </row>
    <row r="555" spans="1:6" ht="11.25">
      <c r="A555" s="16" t="s">
        <v>472</v>
      </c>
      <c r="B555" s="16" t="s">
        <v>473</v>
      </c>
      <c r="C555" s="16" t="s">
        <v>457</v>
      </c>
      <c r="D555" s="17">
        <f>SUM(F546:F554)/100</f>
        <v>0</v>
      </c>
      <c r="E555" s="18"/>
      <c r="F555" s="19" t="str">
        <f t="shared" si="6"/>
        <v/>
      </c>
    </row>
    <row r="556" spans="1:6" s="21" customFormat="1" ht="11.25">
      <c r="A556" s="13"/>
      <c r="B556" s="13" t="s">
        <v>688</v>
      </c>
      <c r="C556" s="13"/>
      <c r="D556" s="14"/>
      <c r="E556" s="15"/>
      <c r="F556" s="20">
        <f>SUM(F546:F555)</f>
        <v>0</v>
      </c>
    </row>
    <row r="557" spans="1:6" ht="11.25">
      <c r="A557" s="16"/>
      <c r="B557" s="16"/>
      <c r="C557" s="16"/>
      <c r="D557" s="17"/>
      <c r="E557" s="18"/>
      <c r="F557" s="19"/>
    </row>
    <row r="558" spans="1:6" ht="11.25">
      <c r="A558" s="13" t="s">
        <v>310</v>
      </c>
      <c r="B558" s="13" t="s">
        <v>474</v>
      </c>
      <c r="C558" s="13"/>
      <c r="D558" s="14"/>
      <c r="E558" s="15"/>
      <c r="F558" s="19" t="str">
        <f t="shared" si="6"/>
        <v/>
      </c>
    </row>
    <row r="559" spans="1:6" ht="56.25">
      <c r="A559" s="16" t="s">
        <v>475</v>
      </c>
      <c r="B559" s="16" t="s">
        <v>476</v>
      </c>
      <c r="C559" s="16" t="s">
        <v>260</v>
      </c>
      <c r="D559" s="17">
        <v>2</v>
      </c>
      <c r="E559" s="18"/>
      <c r="F559" s="19" t="str">
        <f t="shared" si="6"/>
        <v/>
      </c>
    </row>
    <row r="560" spans="1:6" ht="56.25">
      <c r="A560" s="16" t="s">
        <v>477</v>
      </c>
      <c r="B560" s="16" t="s">
        <v>478</v>
      </c>
      <c r="C560" s="16" t="s">
        <v>260</v>
      </c>
      <c r="D560" s="17">
        <v>2</v>
      </c>
      <c r="E560" s="18"/>
      <c r="F560" s="19" t="str">
        <f t="shared" si="6"/>
        <v/>
      </c>
    </row>
    <row r="561" spans="1:6" ht="45">
      <c r="A561" s="16" t="s">
        <v>479</v>
      </c>
      <c r="B561" s="16" t="s">
        <v>480</v>
      </c>
      <c r="C561" s="16" t="s">
        <v>260</v>
      </c>
      <c r="D561" s="17">
        <v>8</v>
      </c>
      <c r="E561" s="18"/>
      <c r="F561" s="19" t="str">
        <f t="shared" si="6"/>
        <v/>
      </c>
    </row>
    <row r="562" spans="1:6" ht="45">
      <c r="A562" s="16" t="s">
        <v>481</v>
      </c>
      <c r="B562" s="16" t="s">
        <v>482</v>
      </c>
      <c r="C562" s="16" t="s">
        <v>260</v>
      </c>
      <c r="D562" s="17">
        <v>1</v>
      </c>
      <c r="E562" s="18"/>
      <c r="F562" s="19" t="str">
        <f t="shared" si="6"/>
        <v/>
      </c>
    </row>
    <row r="563" spans="1:6" s="21" customFormat="1" ht="11.25">
      <c r="A563" s="13"/>
      <c r="B563" s="13" t="s">
        <v>689</v>
      </c>
      <c r="C563" s="13"/>
      <c r="D563" s="14"/>
      <c r="E563" s="15"/>
      <c r="F563" s="20">
        <f>SUM(F559:F562)</f>
        <v>0</v>
      </c>
    </row>
    <row r="564" spans="1:6" ht="11.25">
      <c r="A564" s="16"/>
      <c r="B564" s="16"/>
      <c r="C564" s="16"/>
      <c r="D564" s="17"/>
      <c r="E564" s="18"/>
      <c r="F564" s="19"/>
    </row>
    <row r="565" spans="1:6" ht="11.25">
      <c r="A565" s="13" t="s">
        <v>321</v>
      </c>
      <c r="B565" s="13" t="s">
        <v>483</v>
      </c>
      <c r="C565" s="13"/>
      <c r="D565" s="14"/>
      <c r="E565" s="15"/>
      <c r="F565" s="19" t="str">
        <f t="shared" ref="F565:F632" si="7">IF(ISBLANK(E565),"",D565*E565)</f>
        <v/>
      </c>
    </row>
    <row r="566" spans="1:6" ht="33.75">
      <c r="A566" s="16" t="s">
        <v>484</v>
      </c>
      <c r="B566" s="16" t="s">
        <v>485</v>
      </c>
      <c r="C566" s="16" t="s">
        <v>16</v>
      </c>
      <c r="D566" s="17">
        <v>80.92</v>
      </c>
      <c r="E566" s="18"/>
      <c r="F566" s="19" t="str">
        <f t="shared" si="7"/>
        <v/>
      </c>
    </row>
    <row r="567" spans="1:6" ht="11.25">
      <c r="A567" s="16"/>
      <c r="B567" s="16" t="s">
        <v>486</v>
      </c>
      <c r="C567" s="16"/>
      <c r="D567" s="17">
        <v>80.92</v>
      </c>
      <c r="E567" s="18"/>
      <c r="F567" s="19" t="str">
        <f t="shared" si="7"/>
        <v/>
      </c>
    </row>
    <row r="568" spans="1:6" ht="22.5">
      <c r="A568" s="16" t="s">
        <v>487</v>
      </c>
      <c r="B568" s="16" t="s">
        <v>488</v>
      </c>
      <c r="C568" s="16" t="s">
        <v>457</v>
      </c>
      <c r="D568" s="17">
        <f>SUM(F566)/100</f>
        <v>0</v>
      </c>
      <c r="E568" s="18"/>
      <c r="F568" s="19" t="str">
        <f t="shared" si="7"/>
        <v/>
      </c>
    </row>
    <row r="569" spans="1:6" s="21" customFormat="1" ht="11.25">
      <c r="A569" s="13"/>
      <c r="B569" s="13" t="s">
        <v>690</v>
      </c>
      <c r="C569" s="13"/>
      <c r="D569" s="14"/>
      <c r="E569" s="15"/>
      <c r="F569" s="20">
        <f>SUM(F566:F568)</f>
        <v>0</v>
      </c>
    </row>
    <row r="570" spans="1:6" ht="11.25">
      <c r="A570" s="16"/>
      <c r="B570" s="16"/>
      <c r="C570" s="16"/>
      <c r="D570" s="17"/>
      <c r="E570" s="18"/>
      <c r="F570" s="19"/>
    </row>
    <row r="571" spans="1:6" ht="11.25">
      <c r="A571" s="13" t="s">
        <v>328</v>
      </c>
      <c r="B571" s="13" t="s">
        <v>489</v>
      </c>
      <c r="C571" s="13"/>
      <c r="D571" s="14"/>
      <c r="E571" s="15"/>
      <c r="F571" s="19" t="str">
        <f t="shared" si="7"/>
        <v/>
      </c>
    </row>
    <row r="572" spans="1:6" ht="33.75">
      <c r="A572" s="16" t="s">
        <v>490</v>
      </c>
      <c r="B572" s="16" t="s">
        <v>491</v>
      </c>
      <c r="C572" s="16"/>
      <c r="D572" s="17"/>
      <c r="E572" s="18"/>
      <c r="F572" s="19"/>
    </row>
    <row r="573" spans="1:6" ht="33.75">
      <c r="A573" s="16" t="s">
        <v>492</v>
      </c>
      <c r="B573" s="16" t="s">
        <v>493</v>
      </c>
      <c r="C573" s="16" t="s">
        <v>121</v>
      </c>
      <c r="D573" s="17">
        <v>8.3000000000000007</v>
      </c>
      <c r="E573" s="18"/>
      <c r="F573" s="19" t="str">
        <f t="shared" si="7"/>
        <v/>
      </c>
    </row>
    <row r="574" spans="1:6" ht="11.25">
      <c r="A574" s="16"/>
      <c r="B574" s="16" t="s">
        <v>494</v>
      </c>
      <c r="C574" s="16"/>
      <c r="D574" s="17">
        <v>8.3000000000000007</v>
      </c>
      <c r="E574" s="18"/>
      <c r="F574" s="19" t="str">
        <f t="shared" si="7"/>
        <v/>
      </c>
    </row>
    <row r="575" spans="1:6" ht="22.5">
      <c r="A575" s="16" t="s">
        <v>495</v>
      </c>
      <c r="B575" s="16" t="s">
        <v>496</v>
      </c>
      <c r="C575" s="16" t="s">
        <v>121</v>
      </c>
      <c r="D575" s="17">
        <v>4</v>
      </c>
      <c r="E575" s="18"/>
      <c r="F575" s="19" t="str">
        <f t="shared" si="7"/>
        <v/>
      </c>
    </row>
    <row r="576" spans="1:6" ht="11.25">
      <c r="A576" s="16"/>
      <c r="B576" s="16" t="s">
        <v>497</v>
      </c>
      <c r="C576" s="16"/>
      <c r="D576" s="17">
        <v>4</v>
      </c>
      <c r="E576" s="18"/>
      <c r="F576" s="19" t="str">
        <f t="shared" si="7"/>
        <v/>
      </c>
    </row>
    <row r="577" spans="1:6" ht="22.5">
      <c r="A577" s="16" t="s">
        <v>498</v>
      </c>
      <c r="B577" s="16" t="s">
        <v>499</v>
      </c>
      <c r="C577" s="16" t="s">
        <v>16</v>
      </c>
      <c r="D577" s="17">
        <v>12.45</v>
      </c>
      <c r="E577" s="18"/>
      <c r="F577" s="19" t="str">
        <f t="shared" si="7"/>
        <v/>
      </c>
    </row>
    <row r="578" spans="1:6" ht="11.25">
      <c r="A578" s="16"/>
      <c r="B578" s="16" t="s">
        <v>500</v>
      </c>
      <c r="C578" s="16"/>
      <c r="D578" s="17">
        <v>12.45</v>
      </c>
      <c r="E578" s="18"/>
      <c r="F578" s="19" t="str">
        <f t="shared" si="7"/>
        <v/>
      </c>
    </row>
    <row r="579" spans="1:6" ht="22.5">
      <c r="A579" s="16" t="s">
        <v>501</v>
      </c>
      <c r="B579" s="16" t="s">
        <v>502</v>
      </c>
      <c r="C579" s="16" t="s">
        <v>121</v>
      </c>
      <c r="D579" s="17">
        <v>3</v>
      </c>
      <c r="E579" s="18"/>
      <c r="F579" s="19" t="str">
        <f t="shared" si="7"/>
        <v/>
      </c>
    </row>
    <row r="580" spans="1:6" ht="11.25">
      <c r="A580" s="16"/>
      <c r="B580" s="16" t="s">
        <v>503</v>
      </c>
      <c r="C580" s="16"/>
      <c r="D580" s="17">
        <v>3</v>
      </c>
      <c r="E580" s="18"/>
      <c r="F580" s="19" t="str">
        <f t="shared" si="7"/>
        <v/>
      </c>
    </row>
    <row r="581" spans="1:6" ht="11.25">
      <c r="A581" s="16" t="s">
        <v>504</v>
      </c>
      <c r="B581" s="16" t="s">
        <v>505</v>
      </c>
      <c r="C581" s="16" t="s">
        <v>121</v>
      </c>
      <c r="D581" s="17">
        <v>8.3000000000000007</v>
      </c>
      <c r="E581" s="18"/>
      <c r="F581" s="19" t="str">
        <f t="shared" si="7"/>
        <v/>
      </c>
    </row>
    <row r="582" spans="1:6" ht="11.25">
      <c r="A582" s="16"/>
      <c r="B582" s="16" t="s">
        <v>494</v>
      </c>
      <c r="C582" s="16"/>
      <c r="D582" s="17">
        <v>8.3000000000000007</v>
      </c>
      <c r="E582" s="18"/>
      <c r="F582" s="19" t="str">
        <f t="shared" si="7"/>
        <v/>
      </c>
    </row>
    <row r="583" spans="1:6" ht="22.5">
      <c r="A583" s="16" t="s">
        <v>506</v>
      </c>
      <c r="B583" s="16" t="s">
        <v>507</v>
      </c>
      <c r="C583" s="16" t="s">
        <v>121</v>
      </c>
      <c r="D583" s="17">
        <v>4</v>
      </c>
      <c r="E583" s="18"/>
      <c r="F583" s="19" t="str">
        <f t="shared" si="7"/>
        <v/>
      </c>
    </row>
    <row r="584" spans="1:6" ht="11.25">
      <c r="A584" s="16"/>
      <c r="B584" s="16" t="s">
        <v>497</v>
      </c>
      <c r="C584" s="16"/>
      <c r="D584" s="17">
        <v>4</v>
      </c>
      <c r="E584" s="18"/>
      <c r="F584" s="19" t="str">
        <f t="shared" si="7"/>
        <v/>
      </c>
    </row>
    <row r="585" spans="1:6" ht="22.5">
      <c r="A585" s="16" t="s">
        <v>508</v>
      </c>
      <c r="B585" s="16" t="s">
        <v>509</v>
      </c>
      <c r="C585" s="16" t="s">
        <v>121</v>
      </c>
      <c r="D585" s="17">
        <v>0.95</v>
      </c>
      <c r="E585" s="18"/>
      <c r="F585" s="19" t="str">
        <f t="shared" si="7"/>
        <v/>
      </c>
    </row>
    <row r="586" spans="1:6" ht="11.25">
      <c r="A586" s="16"/>
      <c r="B586" s="16" t="s">
        <v>510</v>
      </c>
      <c r="C586" s="16"/>
      <c r="D586" s="17">
        <v>0.95</v>
      </c>
      <c r="E586" s="18"/>
      <c r="F586" s="19" t="str">
        <f t="shared" si="7"/>
        <v/>
      </c>
    </row>
    <row r="587" spans="1:6" ht="22.5">
      <c r="A587" s="16" t="s">
        <v>511</v>
      </c>
      <c r="B587" s="16" t="s">
        <v>512</v>
      </c>
      <c r="C587" s="16" t="s">
        <v>121</v>
      </c>
      <c r="D587" s="17">
        <v>3.2</v>
      </c>
      <c r="E587" s="18"/>
      <c r="F587" s="19" t="str">
        <f t="shared" si="7"/>
        <v/>
      </c>
    </row>
    <row r="588" spans="1:6" ht="11.25">
      <c r="A588" s="16"/>
      <c r="B588" s="16" t="s">
        <v>513</v>
      </c>
      <c r="C588" s="16"/>
      <c r="D588" s="17">
        <v>3.2</v>
      </c>
      <c r="E588" s="18"/>
      <c r="F588" s="19" t="str">
        <f t="shared" si="7"/>
        <v/>
      </c>
    </row>
    <row r="589" spans="1:6" ht="22.5">
      <c r="A589" s="16" t="s">
        <v>514</v>
      </c>
      <c r="B589" s="16" t="s">
        <v>515</v>
      </c>
      <c r="C589" s="16" t="s">
        <v>121</v>
      </c>
      <c r="D589" s="17">
        <v>265.77</v>
      </c>
      <c r="E589" s="18"/>
      <c r="F589" s="19" t="str">
        <f t="shared" si="7"/>
        <v/>
      </c>
    </row>
    <row r="590" spans="1:6" ht="22.5">
      <c r="A590" s="16"/>
      <c r="B590" s="16" t="s">
        <v>516</v>
      </c>
      <c r="C590" s="16"/>
      <c r="D590" s="17">
        <v>265.77</v>
      </c>
      <c r="E590" s="18"/>
      <c r="F590" s="19" t="str">
        <f t="shared" si="7"/>
        <v/>
      </c>
    </row>
    <row r="591" spans="1:6" ht="22.5">
      <c r="A591" s="16" t="s">
        <v>517</v>
      </c>
      <c r="B591" s="16" t="s">
        <v>518</v>
      </c>
      <c r="C591" s="16" t="s">
        <v>121</v>
      </c>
      <c r="D591" s="17">
        <v>2.1</v>
      </c>
      <c r="E591" s="18"/>
      <c r="F591" s="19" t="str">
        <f t="shared" si="7"/>
        <v/>
      </c>
    </row>
    <row r="592" spans="1:6" ht="11.25">
      <c r="A592" s="16"/>
      <c r="B592" s="16" t="s">
        <v>519</v>
      </c>
      <c r="C592" s="16"/>
      <c r="D592" s="17">
        <v>2.1</v>
      </c>
      <c r="E592" s="18"/>
      <c r="F592" s="19" t="str">
        <f t="shared" si="7"/>
        <v/>
      </c>
    </row>
    <row r="593" spans="1:6" ht="22.5">
      <c r="A593" s="16" t="s">
        <v>520</v>
      </c>
      <c r="B593" s="16" t="s">
        <v>521</v>
      </c>
      <c r="C593" s="16" t="s">
        <v>121</v>
      </c>
      <c r="D593" s="17">
        <v>32.799999999999997</v>
      </c>
      <c r="E593" s="18"/>
      <c r="F593" s="19" t="str">
        <f t="shared" si="7"/>
        <v/>
      </c>
    </row>
    <row r="594" spans="1:6" ht="11.25">
      <c r="A594" s="16"/>
      <c r="B594" s="16" t="s">
        <v>522</v>
      </c>
      <c r="C594" s="16"/>
      <c r="D594" s="17">
        <v>26</v>
      </c>
      <c r="E594" s="18"/>
      <c r="F594" s="19" t="str">
        <f t="shared" si="7"/>
        <v/>
      </c>
    </row>
    <row r="595" spans="1:6" ht="11.25">
      <c r="A595" s="16"/>
      <c r="B595" s="16" t="s">
        <v>523</v>
      </c>
      <c r="C595" s="16"/>
      <c r="D595" s="17">
        <v>6.8</v>
      </c>
      <c r="E595" s="18"/>
      <c r="F595" s="19" t="str">
        <f t="shared" si="7"/>
        <v/>
      </c>
    </row>
    <row r="596" spans="1:6" ht="11.25">
      <c r="A596" s="16"/>
      <c r="B596" s="16" t="s">
        <v>54</v>
      </c>
      <c r="C596" s="16"/>
      <c r="D596" s="17">
        <v>32.799999999999997</v>
      </c>
      <c r="E596" s="18"/>
      <c r="F596" s="19" t="str">
        <f t="shared" si="7"/>
        <v/>
      </c>
    </row>
    <row r="597" spans="1:6" ht="22.5">
      <c r="A597" s="16" t="s">
        <v>524</v>
      </c>
      <c r="B597" s="16" t="s">
        <v>525</v>
      </c>
      <c r="C597" s="16" t="s">
        <v>121</v>
      </c>
      <c r="D597" s="17">
        <v>2.1</v>
      </c>
      <c r="E597" s="18"/>
      <c r="F597" s="19" t="str">
        <f t="shared" si="7"/>
        <v/>
      </c>
    </row>
    <row r="598" spans="1:6" ht="11.25">
      <c r="A598" s="16"/>
      <c r="B598" s="16" t="s">
        <v>519</v>
      </c>
      <c r="C598" s="16"/>
      <c r="D598" s="17">
        <v>2.1</v>
      </c>
      <c r="E598" s="18"/>
      <c r="F598" s="19" t="str">
        <f t="shared" si="7"/>
        <v/>
      </c>
    </row>
    <row r="599" spans="1:6" ht="22.5">
      <c r="A599" s="16" t="s">
        <v>526</v>
      </c>
      <c r="B599" s="16" t="s">
        <v>527</v>
      </c>
      <c r="C599" s="16" t="s">
        <v>121</v>
      </c>
      <c r="D599" s="17">
        <v>20.9</v>
      </c>
      <c r="E599" s="18"/>
      <c r="F599" s="19" t="str">
        <f t="shared" si="7"/>
        <v/>
      </c>
    </row>
    <row r="600" spans="1:6" ht="11.25">
      <c r="A600" s="16"/>
      <c r="B600" s="16" t="s">
        <v>528</v>
      </c>
      <c r="C600" s="16"/>
      <c r="D600" s="17">
        <v>19</v>
      </c>
      <c r="E600" s="18"/>
      <c r="F600" s="19" t="str">
        <f t="shared" si="7"/>
        <v/>
      </c>
    </row>
    <row r="601" spans="1:6" ht="11.25">
      <c r="A601" s="16"/>
      <c r="B601" s="16" t="s">
        <v>529</v>
      </c>
      <c r="C601" s="16"/>
      <c r="D601" s="17">
        <v>1.9</v>
      </c>
      <c r="E601" s="18"/>
      <c r="F601" s="19" t="str">
        <f t="shared" si="7"/>
        <v/>
      </c>
    </row>
    <row r="602" spans="1:6" ht="11.25">
      <c r="A602" s="16"/>
      <c r="B602" s="16" t="s">
        <v>54</v>
      </c>
      <c r="C602" s="16"/>
      <c r="D602" s="17">
        <v>20.9</v>
      </c>
      <c r="E602" s="18"/>
      <c r="F602" s="19" t="str">
        <f t="shared" si="7"/>
        <v/>
      </c>
    </row>
    <row r="603" spans="1:6" ht="22.5">
      <c r="A603" s="16" t="s">
        <v>530</v>
      </c>
      <c r="B603" s="16" t="s">
        <v>531</v>
      </c>
      <c r="C603" s="16" t="s">
        <v>121</v>
      </c>
      <c r="D603" s="17">
        <v>8.3000000000000007</v>
      </c>
      <c r="E603" s="18"/>
      <c r="F603" s="19" t="str">
        <f t="shared" si="7"/>
        <v/>
      </c>
    </row>
    <row r="604" spans="1:6" ht="11.25">
      <c r="A604" s="16"/>
      <c r="B604" s="16" t="s">
        <v>532</v>
      </c>
      <c r="C604" s="16"/>
      <c r="D604" s="17">
        <v>8.3000000000000007</v>
      </c>
      <c r="E604" s="18"/>
      <c r="F604" s="19" t="str">
        <f t="shared" si="7"/>
        <v/>
      </c>
    </row>
    <row r="605" spans="1:6" ht="22.5">
      <c r="A605" s="16" t="s">
        <v>533</v>
      </c>
      <c r="B605" s="16" t="s">
        <v>534</v>
      </c>
      <c r="C605" s="16" t="s">
        <v>121</v>
      </c>
      <c r="D605" s="17">
        <v>20.9</v>
      </c>
      <c r="E605" s="18"/>
      <c r="F605" s="19" t="str">
        <f t="shared" si="7"/>
        <v/>
      </c>
    </row>
    <row r="606" spans="1:6" ht="11.25">
      <c r="A606" s="16"/>
      <c r="B606" s="16" t="s">
        <v>528</v>
      </c>
      <c r="C606" s="16"/>
      <c r="D606" s="17">
        <v>19</v>
      </c>
      <c r="E606" s="18"/>
      <c r="F606" s="19" t="str">
        <f t="shared" si="7"/>
        <v/>
      </c>
    </row>
    <row r="607" spans="1:6" ht="11.25">
      <c r="A607" s="16"/>
      <c r="B607" s="16" t="s">
        <v>529</v>
      </c>
      <c r="C607" s="16"/>
      <c r="D607" s="17">
        <v>1.9</v>
      </c>
      <c r="E607" s="18"/>
      <c r="F607" s="19" t="str">
        <f t="shared" si="7"/>
        <v/>
      </c>
    </row>
    <row r="608" spans="1:6" ht="11.25">
      <c r="A608" s="16"/>
      <c r="B608" s="16" t="s">
        <v>54</v>
      </c>
      <c r="C608" s="16"/>
      <c r="D608" s="17">
        <v>20.9</v>
      </c>
      <c r="E608" s="18"/>
      <c r="F608" s="19" t="str">
        <f t="shared" si="7"/>
        <v/>
      </c>
    </row>
    <row r="609" spans="1:6" ht="22.5">
      <c r="A609" s="16" t="s">
        <v>535</v>
      </c>
      <c r="B609" s="16" t="s">
        <v>536</v>
      </c>
      <c r="C609" s="16" t="s">
        <v>121</v>
      </c>
      <c r="D609" s="17">
        <v>121</v>
      </c>
      <c r="E609" s="18"/>
      <c r="F609" s="19" t="str">
        <f t="shared" si="7"/>
        <v/>
      </c>
    </row>
    <row r="610" spans="1:6" ht="11.25">
      <c r="A610" s="16"/>
      <c r="B610" s="16" t="s">
        <v>537</v>
      </c>
      <c r="C610" s="16"/>
      <c r="D610" s="17">
        <v>121</v>
      </c>
      <c r="E610" s="18"/>
      <c r="F610" s="19" t="str">
        <f t="shared" si="7"/>
        <v/>
      </c>
    </row>
    <row r="611" spans="1:6" ht="22.5">
      <c r="A611" s="16" t="s">
        <v>538</v>
      </c>
      <c r="B611" s="16" t="s">
        <v>539</v>
      </c>
      <c r="C611" s="16" t="s">
        <v>121</v>
      </c>
      <c r="D611" s="17">
        <v>19</v>
      </c>
      <c r="E611" s="18"/>
      <c r="F611" s="19" t="str">
        <f t="shared" si="7"/>
        <v/>
      </c>
    </row>
    <row r="612" spans="1:6" ht="11.25">
      <c r="A612" s="16"/>
      <c r="B612" s="16" t="s">
        <v>540</v>
      </c>
      <c r="C612" s="16"/>
      <c r="D612" s="17">
        <v>19</v>
      </c>
      <c r="E612" s="18"/>
      <c r="F612" s="19" t="str">
        <f t="shared" si="7"/>
        <v/>
      </c>
    </row>
    <row r="613" spans="1:6" ht="22.5">
      <c r="A613" s="16" t="s">
        <v>541</v>
      </c>
      <c r="B613" s="16" t="s">
        <v>542</v>
      </c>
      <c r="C613" s="16" t="s">
        <v>121</v>
      </c>
      <c r="D613" s="17">
        <v>19</v>
      </c>
      <c r="E613" s="18"/>
      <c r="F613" s="19" t="str">
        <f t="shared" si="7"/>
        <v/>
      </c>
    </row>
    <row r="614" spans="1:6" ht="11.25">
      <c r="A614" s="16"/>
      <c r="B614" s="16" t="s">
        <v>543</v>
      </c>
      <c r="C614" s="16"/>
      <c r="D614" s="17">
        <v>19</v>
      </c>
      <c r="E614" s="18"/>
      <c r="F614" s="19" t="str">
        <f t="shared" si="7"/>
        <v/>
      </c>
    </row>
    <row r="615" spans="1:6" ht="22.5">
      <c r="A615" s="16" t="s">
        <v>544</v>
      </c>
      <c r="B615" s="16" t="s">
        <v>545</v>
      </c>
      <c r="C615" s="16" t="s">
        <v>121</v>
      </c>
      <c r="D615" s="17">
        <v>3.6</v>
      </c>
      <c r="E615" s="18"/>
      <c r="F615" s="19" t="str">
        <f t="shared" si="7"/>
        <v/>
      </c>
    </row>
    <row r="616" spans="1:6" ht="11.25">
      <c r="A616" s="16"/>
      <c r="B616" s="16" t="s">
        <v>546</v>
      </c>
      <c r="C616" s="16"/>
      <c r="D616" s="17">
        <v>3.6</v>
      </c>
      <c r="E616" s="18"/>
      <c r="F616" s="19" t="str">
        <f t="shared" si="7"/>
        <v/>
      </c>
    </row>
    <row r="617" spans="1:6" ht="22.5">
      <c r="A617" s="16" t="s">
        <v>547</v>
      </c>
      <c r="B617" s="16" t="s">
        <v>548</v>
      </c>
      <c r="C617" s="16" t="s">
        <v>89</v>
      </c>
      <c r="D617" s="17">
        <v>2</v>
      </c>
      <c r="E617" s="18"/>
      <c r="F617" s="19" t="str">
        <f t="shared" si="7"/>
        <v/>
      </c>
    </row>
    <row r="618" spans="1:6" ht="11.25">
      <c r="A618" s="16"/>
      <c r="B618" s="16" t="s">
        <v>549</v>
      </c>
      <c r="C618" s="16"/>
      <c r="D618" s="17">
        <v>2</v>
      </c>
      <c r="E618" s="18"/>
      <c r="F618" s="19" t="str">
        <f t="shared" si="7"/>
        <v/>
      </c>
    </row>
    <row r="619" spans="1:6" ht="22.5">
      <c r="A619" s="16" t="s">
        <v>550</v>
      </c>
      <c r="B619" s="16" t="s">
        <v>551</v>
      </c>
      <c r="C619" s="16" t="s">
        <v>89</v>
      </c>
      <c r="D619" s="17">
        <v>2</v>
      </c>
      <c r="E619" s="18"/>
      <c r="F619" s="19" t="str">
        <f t="shared" si="7"/>
        <v/>
      </c>
    </row>
    <row r="620" spans="1:6" ht="11.25">
      <c r="A620" s="16"/>
      <c r="B620" s="16" t="s">
        <v>552</v>
      </c>
      <c r="C620" s="16"/>
      <c r="D620" s="17">
        <v>2</v>
      </c>
      <c r="E620" s="18"/>
      <c r="F620" s="19" t="str">
        <f t="shared" si="7"/>
        <v/>
      </c>
    </row>
    <row r="621" spans="1:6" ht="22.5">
      <c r="A621" s="16" t="s">
        <v>553</v>
      </c>
      <c r="B621" s="16" t="s">
        <v>554</v>
      </c>
      <c r="C621" s="16" t="s">
        <v>16</v>
      </c>
      <c r="D621" s="17">
        <v>19.484999999999999</v>
      </c>
      <c r="E621" s="18"/>
      <c r="F621" s="19" t="str">
        <f t="shared" si="7"/>
        <v/>
      </c>
    </row>
    <row r="622" spans="1:6" ht="11.25">
      <c r="A622" s="16"/>
      <c r="B622" s="16" t="s">
        <v>555</v>
      </c>
      <c r="C622" s="16"/>
      <c r="D622" s="17">
        <v>18.25</v>
      </c>
      <c r="E622" s="18"/>
      <c r="F622" s="19" t="str">
        <f t="shared" si="7"/>
        <v/>
      </c>
    </row>
    <row r="623" spans="1:6" ht="11.25">
      <c r="A623" s="16"/>
      <c r="B623" s="16" t="s">
        <v>556</v>
      </c>
      <c r="C623" s="16"/>
      <c r="D623" s="17">
        <v>1.2350000000000001</v>
      </c>
      <c r="E623" s="18"/>
      <c r="F623" s="19" t="str">
        <f t="shared" si="7"/>
        <v/>
      </c>
    </row>
    <row r="624" spans="1:6" ht="11.25">
      <c r="A624" s="16"/>
      <c r="B624" s="16" t="s">
        <v>54</v>
      </c>
      <c r="C624" s="16"/>
      <c r="D624" s="17">
        <v>19.484999999999999</v>
      </c>
      <c r="E624" s="18"/>
      <c r="F624" s="19" t="str">
        <f t="shared" si="7"/>
        <v/>
      </c>
    </row>
    <row r="625" spans="1:6" ht="22.5">
      <c r="A625" s="16" t="s">
        <v>557</v>
      </c>
      <c r="B625" s="16" t="s">
        <v>558</v>
      </c>
      <c r="C625" s="16" t="s">
        <v>457</v>
      </c>
      <c r="D625" s="17">
        <f>SUM(F573:F622)/100</f>
        <v>0</v>
      </c>
      <c r="E625" s="18"/>
      <c r="F625" s="19" t="str">
        <f t="shared" si="7"/>
        <v/>
      </c>
    </row>
    <row r="626" spans="1:6" s="21" customFormat="1" ht="11.25">
      <c r="A626" s="13"/>
      <c r="B626" s="13" t="s">
        <v>691</v>
      </c>
      <c r="C626" s="13"/>
      <c r="D626" s="14"/>
      <c r="E626" s="15"/>
      <c r="F626" s="20">
        <f>SUM(F573:F625)</f>
        <v>0</v>
      </c>
    </row>
    <row r="627" spans="1:6" ht="11.25">
      <c r="A627" s="16"/>
      <c r="B627" s="16"/>
      <c r="C627" s="16"/>
      <c r="D627" s="17"/>
      <c r="E627" s="18"/>
      <c r="F627" s="19"/>
    </row>
    <row r="628" spans="1:6" ht="11.25">
      <c r="A628" s="13" t="s">
        <v>559</v>
      </c>
      <c r="B628" s="13" t="s">
        <v>560</v>
      </c>
      <c r="C628" s="13"/>
      <c r="D628" s="14"/>
      <c r="E628" s="15"/>
      <c r="F628" s="19" t="str">
        <f t="shared" si="7"/>
        <v/>
      </c>
    </row>
    <row r="629" spans="1:6" ht="45">
      <c r="A629" s="16" t="s">
        <v>561</v>
      </c>
      <c r="B629" s="16" t="s">
        <v>562</v>
      </c>
      <c r="C629" s="16" t="s">
        <v>121</v>
      </c>
      <c r="D629" s="17">
        <v>214.96600000000001</v>
      </c>
      <c r="E629" s="18"/>
      <c r="F629" s="19" t="str">
        <f t="shared" si="7"/>
        <v/>
      </c>
    </row>
    <row r="630" spans="1:6" ht="11.25">
      <c r="A630" s="16"/>
      <c r="B630" s="16" t="s">
        <v>225</v>
      </c>
      <c r="C630" s="16"/>
      <c r="D630" s="17"/>
      <c r="E630" s="18"/>
      <c r="F630" s="19" t="str">
        <f t="shared" si="7"/>
        <v/>
      </c>
    </row>
    <row r="631" spans="1:6" ht="11.25">
      <c r="A631" s="16"/>
      <c r="B631" s="16" t="s">
        <v>563</v>
      </c>
      <c r="C631" s="16"/>
      <c r="D631" s="17">
        <v>39.08</v>
      </c>
      <c r="E631" s="18"/>
      <c r="F631" s="19" t="str">
        <f t="shared" si="7"/>
        <v/>
      </c>
    </row>
    <row r="632" spans="1:6" ht="11.25">
      <c r="A632" s="16"/>
      <c r="B632" s="16" t="s">
        <v>564</v>
      </c>
      <c r="C632" s="16"/>
      <c r="D632" s="17">
        <v>48.35</v>
      </c>
      <c r="E632" s="18"/>
      <c r="F632" s="19" t="str">
        <f t="shared" si="7"/>
        <v/>
      </c>
    </row>
    <row r="633" spans="1:6" ht="11.25">
      <c r="A633" s="16"/>
      <c r="B633" s="16" t="s">
        <v>565</v>
      </c>
      <c r="C633" s="16"/>
      <c r="D633" s="17">
        <v>37.32</v>
      </c>
      <c r="E633" s="18"/>
      <c r="F633" s="19" t="str">
        <f t="shared" ref="F633:F702" si="8">IF(ISBLANK(E633),"",D633*E633)</f>
        <v/>
      </c>
    </row>
    <row r="634" spans="1:6" ht="11.25">
      <c r="A634" s="16"/>
      <c r="B634" s="16" t="s">
        <v>165</v>
      </c>
      <c r="C634" s="16"/>
      <c r="D634" s="17">
        <v>44.4</v>
      </c>
      <c r="E634" s="18"/>
      <c r="F634" s="19" t="str">
        <f t="shared" si="8"/>
        <v/>
      </c>
    </row>
    <row r="635" spans="1:6" ht="11.25">
      <c r="A635" s="16"/>
      <c r="B635" s="16" t="s">
        <v>566</v>
      </c>
      <c r="C635" s="16"/>
      <c r="D635" s="17">
        <v>37.32</v>
      </c>
      <c r="E635" s="18"/>
      <c r="F635" s="19" t="str">
        <f t="shared" si="8"/>
        <v/>
      </c>
    </row>
    <row r="636" spans="1:6" ht="11.25">
      <c r="A636" s="16"/>
      <c r="B636" s="16" t="s">
        <v>567</v>
      </c>
      <c r="C636" s="16"/>
      <c r="D636" s="17">
        <v>8.4960000000000004</v>
      </c>
      <c r="E636" s="18"/>
      <c r="F636" s="19" t="str">
        <f t="shared" si="8"/>
        <v/>
      </c>
    </row>
    <row r="637" spans="1:6" ht="11.25">
      <c r="A637" s="16"/>
      <c r="B637" s="16" t="s">
        <v>54</v>
      </c>
      <c r="C637" s="16"/>
      <c r="D637" s="17">
        <v>214.96600000000001</v>
      </c>
      <c r="E637" s="18"/>
      <c r="F637" s="19" t="str">
        <f t="shared" si="8"/>
        <v/>
      </c>
    </row>
    <row r="638" spans="1:6" s="21" customFormat="1" ht="11.25">
      <c r="A638" s="13"/>
      <c r="B638" s="13" t="s">
        <v>692</v>
      </c>
      <c r="C638" s="13"/>
      <c r="D638" s="14"/>
      <c r="E638" s="15"/>
      <c r="F638" s="20">
        <f>SUM(F629)</f>
        <v>0</v>
      </c>
    </row>
    <row r="639" spans="1:6" ht="11.25">
      <c r="A639" s="16"/>
      <c r="B639" s="16"/>
      <c r="C639" s="16"/>
      <c r="D639" s="17"/>
      <c r="E639" s="18"/>
      <c r="F639" s="19"/>
    </row>
    <row r="640" spans="1:6" ht="11.25">
      <c r="A640" s="13" t="s">
        <v>568</v>
      </c>
      <c r="B640" s="13" t="s">
        <v>569</v>
      </c>
      <c r="C640" s="13"/>
      <c r="D640" s="14"/>
      <c r="E640" s="15"/>
      <c r="F640" s="19" t="str">
        <f t="shared" si="8"/>
        <v/>
      </c>
    </row>
    <row r="641" spans="1:6" ht="78.75">
      <c r="A641" s="16" t="s">
        <v>570</v>
      </c>
      <c r="B641" s="16" t="s">
        <v>571</v>
      </c>
      <c r="C641" s="16"/>
      <c r="D641" s="17"/>
      <c r="E641" s="18"/>
      <c r="F641" s="19"/>
    </row>
    <row r="642" spans="1:6" ht="33.75">
      <c r="A642" s="16" t="s">
        <v>572</v>
      </c>
      <c r="B642" s="16" t="s">
        <v>573</v>
      </c>
      <c r="C642" s="16" t="s">
        <v>260</v>
      </c>
      <c r="D642" s="17">
        <v>75</v>
      </c>
      <c r="E642" s="18"/>
      <c r="F642" s="19" t="str">
        <f t="shared" si="8"/>
        <v/>
      </c>
    </row>
    <row r="643" spans="1:6" ht="45">
      <c r="A643" s="16" t="s">
        <v>574</v>
      </c>
      <c r="B643" s="16" t="s">
        <v>575</v>
      </c>
      <c r="C643" s="16" t="s">
        <v>260</v>
      </c>
      <c r="D643" s="17">
        <v>3</v>
      </c>
      <c r="E643" s="18"/>
      <c r="F643" s="19" t="str">
        <f t="shared" si="8"/>
        <v/>
      </c>
    </row>
    <row r="644" spans="1:6" ht="33.75">
      <c r="A644" s="16" t="s">
        <v>576</v>
      </c>
      <c r="B644" s="16" t="s">
        <v>577</v>
      </c>
      <c r="C644" s="16" t="s">
        <v>260</v>
      </c>
      <c r="D644" s="17">
        <v>3</v>
      </c>
      <c r="E644" s="18"/>
      <c r="F644" s="19" t="str">
        <f t="shared" si="8"/>
        <v/>
      </c>
    </row>
    <row r="645" spans="1:6" ht="45">
      <c r="A645" s="16" t="s">
        <v>578</v>
      </c>
      <c r="B645" s="16" t="s">
        <v>579</v>
      </c>
      <c r="C645" s="16" t="s">
        <v>260</v>
      </c>
      <c r="D645" s="17">
        <v>3</v>
      </c>
      <c r="E645" s="18"/>
      <c r="F645" s="19" t="str">
        <f t="shared" si="8"/>
        <v/>
      </c>
    </row>
    <row r="646" spans="1:6" ht="56.25">
      <c r="A646" s="16" t="s">
        <v>580</v>
      </c>
      <c r="B646" s="16" t="s">
        <v>581</v>
      </c>
      <c r="C646" s="16" t="s">
        <v>260</v>
      </c>
      <c r="D646" s="17">
        <v>2</v>
      </c>
      <c r="E646" s="18"/>
      <c r="F646" s="19" t="str">
        <f t="shared" si="8"/>
        <v/>
      </c>
    </row>
    <row r="647" spans="1:6" ht="33.75">
      <c r="A647" s="16" t="s">
        <v>582</v>
      </c>
      <c r="B647" s="16" t="s">
        <v>583</v>
      </c>
      <c r="C647" s="16" t="s">
        <v>260</v>
      </c>
      <c r="D647" s="17">
        <v>2</v>
      </c>
      <c r="E647" s="18"/>
      <c r="F647" s="19" t="str">
        <f t="shared" si="8"/>
        <v/>
      </c>
    </row>
    <row r="648" spans="1:6" ht="33.75">
      <c r="A648" s="16" t="s">
        <v>584</v>
      </c>
      <c r="B648" s="16" t="s">
        <v>585</v>
      </c>
      <c r="C648" s="16" t="s">
        <v>260</v>
      </c>
      <c r="D648" s="17">
        <v>8</v>
      </c>
      <c r="E648" s="18"/>
      <c r="F648" s="19" t="str">
        <f t="shared" si="8"/>
        <v/>
      </c>
    </row>
    <row r="649" spans="1:6" ht="45">
      <c r="A649" s="16" t="s">
        <v>586</v>
      </c>
      <c r="B649" s="16" t="s">
        <v>587</v>
      </c>
      <c r="C649" s="16" t="s">
        <v>260</v>
      </c>
      <c r="D649" s="17">
        <v>3</v>
      </c>
      <c r="E649" s="18"/>
      <c r="F649" s="19" t="str">
        <f t="shared" si="8"/>
        <v/>
      </c>
    </row>
    <row r="650" spans="1:6" ht="22.5">
      <c r="A650" s="16" t="s">
        <v>588</v>
      </c>
      <c r="B650" s="16" t="s">
        <v>589</v>
      </c>
      <c r="C650" s="16" t="s">
        <v>260</v>
      </c>
      <c r="D650" s="17">
        <v>32</v>
      </c>
      <c r="E650" s="18"/>
      <c r="F650" s="19" t="str">
        <f t="shared" si="8"/>
        <v/>
      </c>
    </row>
    <row r="651" spans="1:6" ht="33.75">
      <c r="A651" s="16" t="s">
        <v>590</v>
      </c>
      <c r="B651" s="16" t="s">
        <v>591</v>
      </c>
      <c r="C651" s="16" t="s">
        <v>260</v>
      </c>
      <c r="D651" s="17">
        <v>4</v>
      </c>
      <c r="E651" s="18"/>
      <c r="F651" s="19" t="str">
        <f t="shared" si="8"/>
        <v/>
      </c>
    </row>
    <row r="652" spans="1:6" s="21" customFormat="1" ht="11.25">
      <c r="A652" s="13"/>
      <c r="B652" s="13" t="s">
        <v>693</v>
      </c>
      <c r="C652" s="13"/>
      <c r="D652" s="14"/>
      <c r="E652" s="15"/>
      <c r="F652" s="20">
        <f>SUM(F642:F651)</f>
        <v>0</v>
      </c>
    </row>
    <row r="653" spans="1:6" ht="11.25">
      <c r="A653" s="16"/>
      <c r="B653" s="16"/>
      <c r="C653" s="16"/>
      <c r="D653" s="17"/>
      <c r="E653" s="18"/>
      <c r="F653" s="19"/>
    </row>
    <row r="654" spans="1:6" ht="11.25">
      <c r="A654" s="13" t="s">
        <v>370</v>
      </c>
      <c r="B654" s="13" t="s">
        <v>592</v>
      </c>
      <c r="C654" s="13"/>
      <c r="D654" s="14"/>
      <c r="E654" s="15"/>
      <c r="F654" s="19" t="str">
        <f t="shared" si="8"/>
        <v/>
      </c>
    </row>
    <row r="655" spans="1:6" ht="112.5">
      <c r="A655" s="16" t="s">
        <v>593</v>
      </c>
      <c r="B655" s="16" t="s">
        <v>594</v>
      </c>
      <c r="C655" s="16" t="s">
        <v>260</v>
      </c>
      <c r="D655" s="17">
        <v>1</v>
      </c>
      <c r="E655" s="18"/>
      <c r="F655" s="19" t="str">
        <f t="shared" si="8"/>
        <v/>
      </c>
    </row>
    <row r="656" spans="1:6" ht="45">
      <c r="A656" s="16" t="s">
        <v>595</v>
      </c>
      <c r="B656" s="16" t="s">
        <v>596</v>
      </c>
      <c r="C656" s="16" t="s">
        <v>260</v>
      </c>
      <c r="D656" s="17">
        <v>1</v>
      </c>
      <c r="E656" s="18"/>
      <c r="F656" s="19" t="str">
        <f t="shared" si="8"/>
        <v/>
      </c>
    </row>
    <row r="657" spans="1:6" ht="67.5">
      <c r="A657" s="16" t="s">
        <v>597</v>
      </c>
      <c r="B657" s="16" t="s">
        <v>598</v>
      </c>
      <c r="C657" s="16" t="s">
        <v>260</v>
      </c>
      <c r="D657" s="17">
        <v>1</v>
      </c>
      <c r="E657" s="18"/>
      <c r="F657" s="19" t="str">
        <f t="shared" si="8"/>
        <v/>
      </c>
    </row>
    <row r="658" spans="1:6" ht="45">
      <c r="A658" s="16" t="s">
        <v>599</v>
      </c>
      <c r="B658" s="16" t="s">
        <v>600</v>
      </c>
      <c r="C658" s="16" t="s">
        <v>260</v>
      </c>
      <c r="D658" s="17">
        <v>2</v>
      </c>
      <c r="E658" s="18"/>
      <c r="F658" s="19" t="str">
        <f t="shared" si="8"/>
        <v/>
      </c>
    </row>
    <row r="659" spans="1:6" ht="56.25">
      <c r="A659" s="16" t="s">
        <v>601</v>
      </c>
      <c r="B659" s="16" t="s">
        <v>602</v>
      </c>
      <c r="C659" s="16" t="s">
        <v>260</v>
      </c>
      <c r="D659" s="17">
        <v>1</v>
      </c>
      <c r="E659" s="18"/>
      <c r="F659" s="19" t="str">
        <f t="shared" si="8"/>
        <v/>
      </c>
    </row>
    <row r="660" spans="1:6" ht="67.5">
      <c r="A660" s="16" t="s">
        <v>603</v>
      </c>
      <c r="B660" s="16" t="s">
        <v>604</v>
      </c>
      <c r="C660" s="16" t="s">
        <v>373</v>
      </c>
      <c r="D660" s="17">
        <v>45.514000000000003</v>
      </c>
      <c r="E660" s="18"/>
      <c r="F660" s="19" t="str">
        <f t="shared" si="8"/>
        <v/>
      </c>
    </row>
    <row r="661" spans="1:6" ht="11.25">
      <c r="A661" s="16"/>
      <c r="B661" s="16" t="s">
        <v>605</v>
      </c>
      <c r="C661" s="16"/>
      <c r="D661" s="17"/>
      <c r="E661" s="18"/>
      <c r="F661" s="19" t="str">
        <f t="shared" si="8"/>
        <v/>
      </c>
    </row>
    <row r="662" spans="1:6" ht="11.25">
      <c r="A662" s="16"/>
      <c r="B662" s="16" t="s">
        <v>606</v>
      </c>
      <c r="C662" s="16"/>
      <c r="D662" s="17">
        <v>30.146999999999998</v>
      </c>
      <c r="E662" s="18"/>
      <c r="F662" s="19" t="str">
        <f t="shared" si="8"/>
        <v/>
      </c>
    </row>
    <row r="663" spans="1:6" ht="11.25">
      <c r="A663" s="16"/>
      <c r="B663" s="16" t="s">
        <v>607</v>
      </c>
      <c r="C663" s="16"/>
      <c r="D663" s="17">
        <v>11.52</v>
      </c>
      <c r="E663" s="18"/>
      <c r="F663" s="19" t="str">
        <f t="shared" si="8"/>
        <v/>
      </c>
    </row>
    <row r="664" spans="1:6" ht="11.25">
      <c r="A664" s="16"/>
      <c r="B664" s="16" t="s">
        <v>608</v>
      </c>
      <c r="C664" s="16"/>
      <c r="D664" s="17">
        <v>1.68</v>
      </c>
      <c r="E664" s="18"/>
      <c r="F664" s="19" t="str">
        <f t="shared" si="8"/>
        <v/>
      </c>
    </row>
    <row r="665" spans="1:6" ht="11.25">
      <c r="A665" s="16"/>
      <c r="B665" s="16" t="s">
        <v>134</v>
      </c>
      <c r="C665" s="16"/>
      <c r="D665" s="17">
        <v>43.347000000000001</v>
      </c>
      <c r="E665" s="18"/>
      <c r="F665" s="19" t="str">
        <f t="shared" si="8"/>
        <v/>
      </c>
    </row>
    <row r="666" spans="1:6" ht="11.25">
      <c r="A666" s="16"/>
      <c r="B666" s="16" t="s">
        <v>609</v>
      </c>
      <c r="C666" s="16"/>
      <c r="D666" s="17">
        <v>2.1669999999999998</v>
      </c>
      <c r="E666" s="18"/>
      <c r="F666" s="19" t="str">
        <f t="shared" si="8"/>
        <v/>
      </c>
    </row>
    <row r="667" spans="1:6" ht="11.25">
      <c r="A667" s="16"/>
      <c r="B667" s="16" t="s">
        <v>54</v>
      </c>
      <c r="C667" s="16"/>
      <c r="D667" s="17">
        <v>45.514000000000003</v>
      </c>
      <c r="E667" s="18"/>
      <c r="F667" s="19" t="str">
        <f t="shared" si="8"/>
        <v/>
      </c>
    </row>
    <row r="668" spans="1:6" ht="56.25">
      <c r="A668" s="16" t="s">
        <v>610</v>
      </c>
      <c r="B668" s="16" t="s">
        <v>611</v>
      </c>
      <c r="C668" s="16" t="s">
        <v>373</v>
      </c>
      <c r="D668" s="17">
        <v>168.47800000000001</v>
      </c>
      <c r="E668" s="18"/>
      <c r="F668" s="19" t="str">
        <f t="shared" si="8"/>
        <v/>
      </c>
    </row>
    <row r="669" spans="1:6" ht="11.25">
      <c r="A669" s="16"/>
      <c r="B669" s="16" t="s">
        <v>612</v>
      </c>
      <c r="C669" s="16"/>
      <c r="D669" s="17"/>
      <c r="E669" s="18"/>
      <c r="F669" s="19" t="str">
        <f t="shared" si="8"/>
        <v/>
      </c>
    </row>
    <row r="670" spans="1:6" ht="11.25">
      <c r="A670" s="16"/>
      <c r="B670" s="16" t="s">
        <v>613</v>
      </c>
      <c r="C670" s="16"/>
      <c r="D670" s="17">
        <v>103.965</v>
      </c>
      <c r="E670" s="18"/>
      <c r="F670" s="19" t="str">
        <f t="shared" si="8"/>
        <v/>
      </c>
    </row>
    <row r="671" spans="1:6" ht="11.25">
      <c r="A671" s="16"/>
      <c r="B671" s="16" t="s">
        <v>614</v>
      </c>
      <c r="C671" s="16"/>
      <c r="D671" s="17">
        <v>10.29</v>
      </c>
      <c r="E671" s="18"/>
      <c r="F671" s="19" t="str">
        <f t="shared" si="8"/>
        <v/>
      </c>
    </row>
    <row r="672" spans="1:6" ht="11.25">
      <c r="A672" s="16"/>
      <c r="B672" s="16" t="s">
        <v>615</v>
      </c>
      <c r="C672" s="16"/>
      <c r="D672" s="17">
        <v>3</v>
      </c>
      <c r="E672" s="18"/>
      <c r="F672" s="19" t="str">
        <f t="shared" si="8"/>
        <v/>
      </c>
    </row>
    <row r="673" spans="1:6" ht="11.25">
      <c r="A673" s="16"/>
      <c r="B673" s="16" t="s">
        <v>616</v>
      </c>
      <c r="C673" s="16"/>
      <c r="D673" s="17">
        <v>43.2</v>
      </c>
      <c r="E673" s="18"/>
      <c r="F673" s="19" t="str">
        <f t="shared" si="8"/>
        <v/>
      </c>
    </row>
    <row r="674" spans="1:6" ht="11.25">
      <c r="A674" s="16"/>
      <c r="B674" s="16" t="s">
        <v>134</v>
      </c>
      <c r="C674" s="16"/>
      <c r="D674" s="17">
        <v>160.45500000000001</v>
      </c>
      <c r="E674" s="18"/>
      <c r="F674" s="19" t="str">
        <f t="shared" si="8"/>
        <v/>
      </c>
    </row>
    <row r="675" spans="1:6" ht="11.25">
      <c r="A675" s="16"/>
      <c r="B675" s="16" t="s">
        <v>617</v>
      </c>
      <c r="C675" s="16"/>
      <c r="D675" s="17">
        <v>8.0229999999999997</v>
      </c>
      <c r="E675" s="18"/>
      <c r="F675" s="19" t="str">
        <f t="shared" si="8"/>
        <v/>
      </c>
    </row>
    <row r="676" spans="1:6" ht="11.25">
      <c r="A676" s="16"/>
      <c r="B676" s="16" t="s">
        <v>54</v>
      </c>
      <c r="C676" s="16"/>
      <c r="D676" s="17">
        <v>168.47800000000001</v>
      </c>
      <c r="E676" s="18"/>
      <c r="F676" s="19" t="str">
        <f t="shared" si="8"/>
        <v/>
      </c>
    </row>
    <row r="677" spans="1:6" s="21" customFormat="1" ht="11.25">
      <c r="A677" s="13"/>
      <c r="B677" s="13" t="s">
        <v>694</v>
      </c>
      <c r="C677" s="13"/>
      <c r="D677" s="14"/>
      <c r="E677" s="15"/>
      <c r="F677" s="20">
        <f>SUM(F655:F676)</f>
        <v>0</v>
      </c>
    </row>
    <row r="678" spans="1:6" ht="11.25">
      <c r="A678" s="16"/>
      <c r="B678" s="16"/>
      <c r="C678" s="16"/>
      <c r="D678" s="17"/>
      <c r="E678" s="18"/>
      <c r="F678" s="19"/>
    </row>
    <row r="679" spans="1:6" ht="11.25">
      <c r="A679" s="13" t="s">
        <v>618</v>
      </c>
      <c r="B679" s="13" t="s">
        <v>695</v>
      </c>
      <c r="C679" s="13"/>
      <c r="D679" s="14"/>
      <c r="E679" s="15"/>
      <c r="F679" s="19" t="str">
        <f t="shared" si="8"/>
        <v/>
      </c>
    </row>
    <row r="680" spans="1:6" ht="22.5">
      <c r="A680" s="16" t="s">
        <v>619</v>
      </c>
      <c r="B680" s="16" t="s">
        <v>620</v>
      </c>
      <c r="C680" s="16" t="s">
        <v>121</v>
      </c>
      <c r="D680" s="17">
        <v>24.53</v>
      </c>
      <c r="E680" s="18"/>
      <c r="F680" s="19" t="str">
        <f t="shared" si="8"/>
        <v/>
      </c>
    </row>
    <row r="681" spans="1:6" ht="11.25">
      <c r="A681" s="16"/>
      <c r="B681" s="16" t="s">
        <v>225</v>
      </c>
      <c r="C681" s="16"/>
      <c r="D681" s="17"/>
      <c r="E681" s="18"/>
      <c r="F681" s="19" t="str">
        <f t="shared" si="8"/>
        <v/>
      </c>
    </row>
    <row r="682" spans="1:6" ht="11.25">
      <c r="A682" s="16"/>
      <c r="B682" s="16" t="s">
        <v>621</v>
      </c>
      <c r="C682" s="16"/>
      <c r="D682" s="17">
        <v>4.5199999999999996</v>
      </c>
      <c r="E682" s="18"/>
      <c r="F682" s="19" t="str">
        <f t="shared" si="8"/>
        <v/>
      </c>
    </row>
    <row r="683" spans="1:6" ht="11.25">
      <c r="A683" s="16"/>
      <c r="B683" s="16" t="s">
        <v>622</v>
      </c>
      <c r="C683" s="16"/>
      <c r="D683" s="17">
        <v>5.85</v>
      </c>
      <c r="E683" s="18"/>
      <c r="F683" s="19" t="str">
        <f t="shared" si="8"/>
        <v/>
      </c>
    </row>
    <row r="684" spans="1:6" ht="11.25">
      <c r="A684" s="16"/>
      <c r="B684" s="16" t="s">
        <v>623</v>
      </c>
      <c r="C684" s="16"/>
      <c r="D684" s="17">
        <v>7.08</v>
      </c>
      <c r="E684" s="18"/>
      <c r="F684" s="19" t="str">
        <f t="shared" si="8"/>
        <v/>
      </c>
    </row>
    <row r="685" spans="1:6" ht="11.25">
      <c r="A685" s="16"/>
      <c r="B685" s="16" t="s">
        <v>624</v>
      </c>
      <c r="C685" s="16"/>
      <c r="D685" s="17">
        <v>7.08</v>
      </c>
      <c r="E685" s="18"/>
      <c r="F685" s="19" t="str">
        <f t="shared" si="8"/>
        <v/>
      </c>
    </row>
    <row r="686" spans="1:6" ht="11.25">
      <c r="A686" s="16"/>
      <c r="B686" s="16" t="s">
        <v>54</v>
      </c>
      <c r="C686" s="16"/>
      <c r="D686" s="17">
        <v>24.53</v>
      </c>
      <c r="E686" s="18"/>
      <c r="F686" s="19" t="str">
        <f t="shared" si="8"/>
        <v/>
      </c>
    </row>
    <row r="687" spans="1:6" ht="22.5">
      <c r="A687" s="16" t="s">
        <v>625</v>
      </c>
      <c r="B687" s="16" t="s">
        <v>626</v>
      </c>
      <c r="C687" s="16" t="s">
        <v>16</v>
      </c>
      <c r="D687" s="17">
        <v>7.7270000000000003</v>
      </c>
      <c r="E687" s="18"/>
      <c r="F687" s="19" t="str">
        <f t="shared" si="8"/>
        <v/>
      </c>
    </row>
    <row r="688" spans="1:6" ht="11.25">
      <c r="A688" s="16"/>
      <c r="B688" s="16" t="s">
        <v>627</v>
      </c>
      <c r="C688" s="16"/>
      <c r="D688" s="17">
        <v>7.7270000000000003</v>
      </c>
      <c r="E688" s="18"/>
      <c r="F688" s="19" t="str">
        <f t="shared" si="8"/>
        <v/>
      </c>
    </row>
    <row r="689" spans="1:6" ht="22.5">
      <c r="A689" s="16" t="s">
        <v>628</v>
      </c>
      <c r="B689" s="16" t="s">
        <v>629</v>
      </c>
      <c r="C689" s="16" t="s">
        <v>16</v>
      </c>
      <c r="D689" s="17">
        <v>120.538</v>
      </c>
      <c r="E689" s="18"/>
      <c r="F689" s="19" t="str">
        <f t="shared" si="8"/>
        <v/>
      </c>
    </row>
    <row r="690" spans="1:6" ht="22.5">
      <c r="A690" s="16"/>
      <c r="B690" s="16" t="s">
        <v>188</v>
      </c>
      <c r="C690" s="16"/>
      <c r="D690" s="17"/>
      <c r="E690" s="18"/>
      <c r="F690" s="19" t="str">
        <f t="shared" si="8"/>
        <v/>
      </c>
    </row>
    <row r="691" spans="1:6" ht="22.5">
      <c r="A691" s="16"/>
      <c r="B691" s="16" t="s">
        <v>189</v>
      </c>
      <c r="C691" s="16"/>
      <c r="D691" s="17">
        <v>14.355</v>
      </c>
      <c r="E691" s="18"/>
      <c r="F691" s="19" t="str">
        <f t="shared" si="8"/>
        <v/>
      </c>
    </row>
    <row r="692" spans="1:6" ht="45">
      <c r="A692" s="16"/>
      <c r="B692" s="16" t="s">
        <v>190</v>
      </c>
      <c r="C692" s="16"/>
      <c r="D692" s="17">
        <v>38.673999999999999</v>
      </c>
      <c r="E692" s="18"/>
      <c r="F692" s="19" t="str">
        <f t="shared" si="8"/>
        <v/>
      </c>
    </row>
    <row r="693" spans="1:6" ht="45">
      <c r="A693" s="16"/>
      <c r="B693" s="16" t="s">
        <v>191</v>
      </c>
      <c r="C693" s="16"/>
      <c r="D693" s="17">
        <v>33.073999999999998</v>
      </c>
      <c r="E693" s="18"/>
      <c r="F693" s="19" t="str">
        <f t="shared" si="8"/>
        <v/>
      </c>
    </row>
    <row r="694" spans="1:6" ht="33.75">
      <c r="A694" s="16"/>
      <c r="B694" s="16" t="s">
        <v>192</v>
      </c>
      <c r="C694" s="16"/>
      <c r="D694" s="17">
        <v>28.445</v>
      </c>
      <c r="E694" s="18"/>
      <c r="F694" s="19" t="str">
        <f t="shared" si="8"/>
        <v/>
      </c>
    </row>
    <row r="695" spans="1:6" ht="11.25">
      <c r="A695" s="16"/>
      <c r="B695" s="16" t="s">
        <v>193</v>
      </c>
      <c r="C695" s="16"/>
      <c r="D695" s="17">
        <v>5.45</v>
      </c>
      <c r="E695" s="18"/>
      <c r="F695" s="19" t="str">
        <f t="shared" si="8"/>
        <v/>
      </c>
    </row>
    <row r="696" spans="1:6" ht="11.25">
      <c r="A696" s="16"/>
      <c r="B696" s="16" t="s">
        <v>134</v>
      </c>
      <c r="C696" s="16"/>
      <c r="D696" s="17">
        <v>119.998</v>
      </c>
      <c r="E696" s="18"/>
      <c r="F696" s="19" t="str">
        <f t="shared" si="8"/>
        <v/>
      </c>
    </row>
    <row r="697" spans="1:6" ht="11.25">
      <c r="A697" s="16"/>
      <c r="B697" s="16" t="s">
        <v>204</v>
      </c>
      <c r="C697" s="16"/>
      <c r="D697" s="17"/>
      <c r="E697" s="18"/>
      <c r="F697" s="19" t="str">
        <f t="shared" si="8"/>
        <v/>
      </c>
    </row>
    <row r="698" spans="1:6" ht="11.25">
      <c r="A698" s="16"/>
      <c r="B698" s="16" t="s">
        <v>630</v>
      </c>
      <c r="C698" s="16"/>
      <c r="D698" s="17">
        <v>0.54</v>
      </c>
      <c r="E698" s="18"/>
      <c r="F698" s="19" t="str">
        <f t="shared" si="8"/>
        <v/>
      </c>
    </row>
    <row r="699" spans="1:6" ht="11.25">
      <c r="A699" s="16"/>
      <c r="B699" s="16" t="s">
        <v>134</v>
      </c>
      <c r="C699" s="16"/>
      <c r="D699" s="17">
        <v>0.54</v>
      </c>
      <c r="E699" s="18"/>
      <c r="F699" s="19" t="str">
        <f t="shared" si="8"/>
        <v/>
      </c>
    </row>
    <row r="700" spans="1:6" ht="11.25">
      <c r="A700" s="16"/>
      <c r="B700" s="16" t="s">
        <v>54</v>
      </c>
      <c r="C700" s="16"/>
      <c r="D700" s="17">
        <v>120.538</v>
      </c>
      <c r="E700" s="18"/>
      <c r="F700" s="19" t="str">
        <f t="shared" si="8"/>
        <v/>
      </c>
    </row>
    <row r="701" spans="1:6" ht="22.5">
      <c r="A701" s="16" t="s">
        <v>631</v>
      </c>
      <c r="B701" s="16" t="s">
        <v>632</v>
      </c>
      <c r="C701" s="16" t="s">
        <v>89</v>
      </c>
      <c r="D701" s="17">
        <v>6834.5050000000001</v>
      </c>
      <c r="E701" s="18"/>
      <c r="F701" s="19" t="str">
        <f t="shared" si="8"/>
        <v/>
      </c>
    </row>
    <row r="702" spans="1:6" ht="22.5">
      <c r="A702" s="16"/>
      <c r="B702" s="16" t="s">
        <v>633</v>
      </c>
      <c r="C702" s="16"/>
      <c r="D702" s="17">
        <v>6834.5050000000001</v>
      </c>
      <c r="E702" s="18"/>
      <c r="F702" s="19" t="str">
        <f t="shared" si="8"/>
        <v/>
      </c>
    </row>
    <row r="703" spans="1:6" ht="22.5">
      <c r="A703" s="16" t="s">
        <v>634</v>
      </c>
      <c r="B703" s="16" t="s">
        <v>635</v>
      </c>
      <c r="C703" s="16" t="s">
        <v>457</v>
      </c>
      <c r="D703" s="17">
        <f>SUM(F680:F701)/100</f>
        <v>0</v>
      </c>
      <c r="E703" s="18"/>
      <c r="F703" s="19" t="str">
        <f t="shared" ref="F703:F762" si="9">IF(ISBLANK(E703),"",D703*E703)</f>
        <v/>
      </c>
    </row>
    <row r="704" spans="1:6" s="21" customFormat="1" ht="11.25">
      <c r="A704" s="13"/>
      <c r="B704" s="13" t="s">
        <v>696</v>
      </c>
      <c r="C704" s="13"/>
      <c r="D704" s="14"/>
      <c r="E704" s="15"/>
      <c r="F704" s="20">
        <f>SUM(F680:F703)</f>
        <v>0</v>
      </c>
    </row>
    <row r="705" spans="1:6" ht="11.25">
      <c r="A705" s="16"/>
      <c r="B705" s="16"/>
      <c r="C705" s="16"/>
      <c r="D705" s="17"/>
      <c r="E705" s="18"/>
      <c r="F705" s="19"/>
    </row>
    <row r="706" spans="1:6" ht="11.25">
      <c r="A706" s="13" t="s">
        <v>636</v>
      </c>
      <c r="B706" s="13" t="s">
        <v>697</v>
      </c>
      <c r="C706" s="13"/>
      <c r="D706" s="14"/>
      <c r="E706" s="15"/>
      <c r="F706" s="19" t="str">
        <f t="shared" si="9"/>
        <v/>
      </c>
    </row>
    <row r="707" spans="1:6" ht="22.5">
      <c r="A707" s="16" t="s">
        <v>637</v>
      </c>
      <c r="B707" s="16" t="s">
        <v>638</v>
      </c>
      <c r="C707" s="16" t="s">
        <v>16</v>
      </c>
      <c r="D707" s="17">
        <v>3.319</v>
      </c>
      <c r="E707" s="18"/>
      <c r="F707" s="19" t="str">
        <f t="shared" si="9"/>
        <v/>
      </c>
    </row>
    <row r="708" spans="1:6" ht="22.5">
      <c r="A708" s="16"/>
      <c r="B708" s="16" t="s">
        <v>639</v>
      </c>
      <c r="C708" s="16"/>
      <c r="D708" s="17">
        <v>3.319</v>
      </c>
      <c r="E708" s="18"/>
      <c r="F708" s="19" t="str">
        <f t="shared" si="9"/>
        <v/>
      </c>
    </row>
    <row r="709" spans="1:6" ht="22.5">
      <c r="A709" s="16" t="s">
        <v>640</v>
      </c>
      <c r="B709" s="16" t="s">
        <v>641</v>
      </c>
      <c r="C709" s="16" t="s">
        <v>16</v>
      </c>
      <c r="D709" s="17">
        <v>3.319</v>
      </c>
      <c r="E709" s="18"/>
      <c r="F709" s="19" t="str">
        <f t="shared" si="9"/>
        <v/>
      </c>
    </row>
    <row r="710" spans="1:6" s="21" customFormat="1" ht="11.25">
      <c r="A710" s="13"/>
      <c r="B710" s="13" t="s">
        <v>698</v>
      </c>
      <c r="C710" s="13"/>
      <c r="D710" s="14"/>
      <c r="E710" s="15"/>
      <c r="F710" s="20">
        <f>SUM(F707:F709)</f>
        <v>0</v>
      </c>
    </row>
    <row r="711" spans="1:6" ht="11.25">
      <c r="A711" s="16"/>
      <c r="B711" s="16"/>
      <c r="C711" s="16"/>
      <c r="D711" s="17"/>
      <c r="E711" s="18"/>
      <c r="F711" s="19"/>
    </row>
    <row r="712" spans="1:6" ht="11.25">
      <c r="A712" s="13" t="s">
        <v>642</v>
      </c>
      <c r="B712" s="13" t="s">
        <v>643</v>
      </c>
      <c r="C712" s="13"/>
      <c r="D712" s="14"/>
      <c r="E712" s="15"/>
      <c r="F712" s="19" t="str">
        <f t="shared" si="9"/>
        <v/>
      </c>
    </row>
    <row r="713" spans="1:6" ht="33.75">
      <c r="A713" s="16" t="s">
        <v>644</v>
      </c>
      <c r="B713" s="16" t="s">
        <v>645</v>
      </c>
      <c r="C713" s="16" t="s">
        <v>16</v>
      </c>
      <c r="D713" s="17">
        <v>1347.779</v>
      </c>
      <c r="E713" s="18"/>
      <c r="F713" s="19" t="str">
        <f t="shared" si="9"/>
        <v/>
      </c>
    </row>
    <row r="714" spans="1:6" ht="11.25">
      <c r="A714" s="16"/>
      <c r="B714" s="16" t="s">
        <v>646</v>
      </c>
      <c r="C714" s="16"/>
      <c r="D714" s="17"/>
      <c r="E714" s="18"/>
      <c r="F714" s="19" t="str">
        <f t="shared" si="9"/>
        <v/>
      </c>
    </row>
    <row r="715" spans="1:6" ht="22.5">
      <c r="A715" s="16"/>
      <c r="B715" s="16" t="s">
        <v>647</v>
      </c>
      <c r="C715" s="16"/>
      <c r="D715" s="17">
        <v>149.59299999999999</v>
      </c>
      <c r="E715" s="18"/>
      <c r="F715" s="19" t="str">
        <f t="shared" si="9"/>
        <v/>
      </c>
    </row>
    <row r="716" spans="1:6" ht="22.5">
      <c r="A716" s="16"/>
      <c r="B716" s="16" t="s">
        <v>648</v>
      </c>
      <c r="C716" s="16"/>
      <c r="D716" s="17">
        <v>193.98</v>
      </c>
      <c r="E716" s="18"/>
      <c r="F716" s="19" t="str">
        <f t="shared" si="9"/>
        <v/>
      </c>
    </row>
    <row r="717" spans="1:6" ht="33.75">
      <c r="A717" s="16"/>
      <c r="B717" s="16" t="s">
        <v>649</v>
      </c>
      <c r="C717" s="16"/>
      <c r="D717" s="17">
        <v>200.87</v>
      </c>
      <c r="E717" s="18"/>
      <c r="F717" s="19" t="str">
        <f t="shared" si="9"/>
        <v/>
      </c>
    </row>
    <row r="718" spans="1:6" ht="33.75">
      <c r="A718" s="16"/>
      <c r="B718" s="16" t="s">
        <v>650</v>
      </c>
      <c r="C718" s="16"/>
      <c r="D718" s="17">
        <v>337.74299999999999</v>
      </c>
      <c r="E718" s="18"/>
      <c r="F718" s="19" t="str">
        <f t="shared" si="9"/>
        <v/>
      </c>
    </row>
    <row r="719" spans="1:6" ht="22.5">
      <c r="A719" s="16"/>
      <c r="B719" s="16" t="s">
        <v>651</v>
      </c>
      <c r="C719" s="16"/>
      <c r="D719" s="17">
        <v>201.4</v>
      </c>
      <c r="E719" s="18"/>
      <c r="F719" s="19" t="str">
        <f t="shared" si="9"/>
        <v/>
      </c>
    </row>
    <row r="720" spans="1:6" ht="11.25">
      <c r="A720" s="16"/>
      <c r="B720" s="16" t="s">
        <v>652</v>
      </c>
      <c r="C720" s="16"/>
      <c r="D720" s="17">
        <v>65.875</v>
      </c>
      <c r="E720" s="18"/>
      <c r="F720" s="19" t="str">
        <f t="shared" si="9"/>
        <v/>
      </c>
    </row>
    <row r="721" spans="1:6" ht="11.25">
      <c r="A721" s="16"/>
      <c r="B721" s="16" t="s">
        <v>134</v>
      </c>
      <c r="C721" s="16"/>
      <c r="D721" s="17">
        <v>1149.461</v>
      </c>
      <c r="E721" s="18"/>
      <c r="F721" s="19" t="str">
        <f t="shared" si="9"/>
        <v/>
      </c>
    </row>
    <row r="722" spans="1:6" ht="11.25">
      <c r="A722" s="16"/>
      <c r="B722" s="16" t="s">
        <v>653</v>
      </c>
      <c r="C722" s="16"/>
      <c r="D722" s="17"/>
      <c r="E722" s="18"/>
      <c r="F722" s="19" t="str">
        <f t="shared" si="9"/>
        <v/>
      </c>
    </row>
    <row r="723" spans="1:6" ht="22.5">
      <c r="A723" s="16"/>
      <c r="B723" s="16" t="s">
        <v>67</v>
      </c>
      <c r="C723" s="16"/>
      <c r="D723" s="17"/>
      <c r="E723" s="18"/>
      <c r="F723" s="19" t="str">
        <f t="shared" si="9"/>
        <v/>
      </c>
    </row>
    <row r="724" spans="1:6" ht="11.25">
      <c r="A724" s="16"/>
      <c r="B724" s="16" t="s">
        <v>129</v>
      </c>
      <c r="C724" s="16"/>
      <c r="D724" s="17">
        <v>7.6280000000000001</v>
      </c>
      <c r="E724" s="18"/>
      <c r="F724" s="19" t="str">
        <f t="shared" si="9"/>
        <v/>
      </c>
    </row>
    <row r="725" spans="1:6" ht="11.25">
      <c r="A725" s="16"/>
      <c r="B725" s="16" t="s">
        <v>130</v>
      </c>
      <c r="C725" s="16"/>
      <c r="D725" s="17">
        <v>4.6639999999999997</v>
      </c>
      <c r="E725" s="18"/>
      <c r="F725" s="19" t="str">
        <f t="shared" si="9"/>
        <v/>
      </c>
    </row>
    <row r="726" spans="1:6" ht="11.25">
      <c r="A726" s="16"/>
      <c r="B726" s="16" t="s">
        <v>131</v>
      </c>
      <c r="C726" s="16"/>
      <c r="D726" s="17">
        <v>3.984</v>
      </c>
      <c r="E726" s="18"/>
      <c r="F726" s="19" t="str">
        <f t="shared" si="9"/>
        <v/>
      </c>
    </row>
    <row r="727" spans="1:6" ht="11.25">
      <c r="A727" s="16"/>
      <c r="B727" s="16" t="s">
        <v>132</v>
      </c>
      <c r="C727" s="16"/>
      <c r="D727" s="17">
        <v>18.712</v>
      </c>
      <c r="E727" s="18"/>
      <c r="F727" s="19" t="str">
        <f t="shared" si="9"/>
        <v/>
      </c>
    </row>
    <row r="728" spans="1:6" ht="11.25">
      <c r="A728" s="16"/>
      <c r="B728" s="16" t="s">
        <v>133</v>
      </c>
      <c r="C728" s="16"/>
      <c r="D728" s="17">
        <v>18.712</v>
      </c>
      <c r="E728" s="18"/>
      <c r="F728" s="19" t="str">
        <f t="shared" si="9"/>
        <v/>
      </c>
    </row>
    <row r="729" spans="1:6" ht="11.25">
      <c r="A729" s="16"/>
      <c r="B729" s="16" t="s">
        <v>134</v>
      </c>
      <c r="C729" s="16"/>
      <c r="D729" s="17">
        <v>53.7</v>
      </c>
      <c r="E729" s="18"/>
      <c r="F729" s="19" t="str">
        <f t="shared" si="9"/>
        <v/>
      </c>
    </row>
    <row r="730" spans="1:6" ht="11.25">
      <c r="A730" s="16"/>
      <c r="B730" s="16" t="s">
        <v>654</v>
      </c>
      <c r="C730" s="16"/>
      <c r="D730" s="17"/>
      <c r="E730" s="18"/>
      <c r="F730" s="19" t="str">
        <f t="shared" si="9"/>
        <v/>
      </c>
    </row>
    <row r="731" spans="1:6" ht="11.25">
      <c r="A731" s="16"/>
      <c r="B731" s="16" t="s">
        <v>49</v>
      </c>
      <c r="C731" s="16"/>
      <c r="D731" s="17">
        <v>10.372</v>
      </c>
      <c r="E731" s="18"/>
      <c r="F731" s="19" t="str">
        <f t="shared" si="9"/>
        <v/>
      </c>
    </row>
    <row r="732" spans="1:6" ht="11.25">
      <c r="A732" s="16"/>
      <c r="B732" s="16" t="s">
        <v>50</v>
      </c>
      <c r="C732" s="16"/>
      <c r="D732" s="17">
        <v>6.8760000000000003</v>
      </c>
      <c r="E732" s="18"/>
      <c r="F732" s="19" t="str">
        <f t="shared" si="9"/>
        <v/>
      </c>
    </row>
    <row r="733" spans="1:6" ht="11.25">
      <c r="A733" s="16"/>
      <c r="B733" s="16" t="s">
        <v>51</v>
      </c>
      <c r="C733" s="16"/>
      <c r="D733" s="17">
        <v>4.2359999999999998</v>
      </c>
      <c r="E733" s="18"/>
      <c r="F733" s="19" t="str">
        <f t="shared" si="9"/>
        <v/>
      </c>
    </row>
    <row r="734" spans="1:6" ht="11.25">
      <c r="A734" s="16"/>
      <c r="B734" s="16" t="s">
        <v>52</v>
      </c>
      <c r="C734" s="16"/>
      <c r="D734" s="17">
        <v>20.567</v>
      </c>
      <c r="E734" s="18"/>
      <c r="F734" s="19" t="str">
        <f t="shared" si="9"/>
        <v/>
      </c>
    </row>
    <row r="735" spans="1:6" ht="11.25">
      <c r="A735" s="16"/>
      <c r="B735" s="16" t="s">
        <v>53</v>
      </c>
      <c r="C735" s="16"/>
      <c r="D735" s="17">
        <v>21.646999999999998</v>
      </c>
      <c r="E735" s="18"/>
      <c r="F735" s="19" t="str">
        <f t="shared" si="9"/>
        <v/>
      </c>
    </row>
    <row r="736" spans="1:6" ht="11.25">
      <c r="A736" s="16"/>
      <c r="B736" s="16" t="s">
        <v>134</v>
      </c>
      <c r="C736" s="16"/>
      <c r="D736" s="17">
        <v>63.698</v>
      </c>
      <c r="E736" s="18"/>
      <c r="F736" s="19" t="str">
        <f t="shared" si="9"/>
        <v/>
      </c>
    </row>
    <row r="737" spans="1:6" ht="11.25">
      <c r="A737" s="16"/>
      <c r="B737" s="16" t="s">
        <v>655</v>
      </c>
      <c r="C737" s="16"/>
      <c r="D737" s="17"/>
      <c r="E737" s="18"/>
      <c r="F737" s="19" t="str">
        <f t="shared" si="9"/>
        <v/>
      </c>
    </row>
    <row r="738" spans="1:6" ht="11.25">
      <c r="A738" s="16"/>
      <c r="B738" s="16" t="s">
        <v>486</v>
      </c>
      <c r="C738" s="16"/>
      <c r="D738" s="17">
        <v>80.92</v>
      </c>
      <c r="E738" s="18"/>
      <c r="F738" s="19" t="str">
        <f t="shared" si="9"/>
        <v/>
      </c>
    </row>
    <row r="739" spans="1:6" ht="11.25">
      <c r="A739" s="16"/>
      <c r="B739" s="16" t="s">
        <v>134</v>
      </c>
      <c r="C739" s="16"/>
      <c r="D739" s="17">
        <v>80.92</v>
      </c>
      <c r="E739" s="18"/>
      <c r="F739" s="19" t="str">
        <f t="shared" si="9"/>
        <v/>
      </c>
    </row>
    <row r="740" spans="1:6" ht="11.25">
      <c r="A740" s="16"/>
      <c r="B740" s="16" t="s">
        <v>54</v>
      </c>
      <c r="C740" s="16"/>
      <c r="D740" s="17">
        <v>1347.779</v>
      </c>
      <c r="E740" s="18"/>
      <c r="F740" s="19" t="str">
        <f t="shared" si="9"/>
        <v/>
      </c>
    </row>
    <row r="741" spans="1:6" s="21" customFormat="1" ht="11.25">
      <c r="A741" s="13"/>
      <c r="B741" s="13" t="s">
        <v>699</v>
      </c>
      <c r="C741" s="13"/>
      <c r="D741" s="14"/>
      <c r="E741" s="15"/>
      <c r="F741" s="20">
        <f>SUM(F713)</f>
        <v>0</v>
      </c>
    </row>
    <row r="742" spans="1:6" ht="11.25">
      <c r="A742" s="16"/>
      <c r="B742" s="16"/>
      <c r="C742" s="16"/>
      <c r="D742" s="17"/>
      <c r="E742" s="18"/>
      <c r="F742" s="19"/>
    </row>
    <row r="743" spans="1:6" ht="11.25">
      <c r="A743" s="13" t="s">
        <v>656</v>
      </c>
      <c r="B743" s="13" t="s">
        <v>657</v>
      </c>
      <c r="C743" s="13"/>
      <c r="D743" s="14"/>
      <c r="E743" s="15"/>
      <c r="F743" s="19" t="str">
        <f t="shared" si="9"/>
        <v/>
      </c>
    </row>
    <row r="744" spans="1:6" ht="33.75">
      <c r="A744" s="16" t="s">
        <v>658</v>
      </c>
      <c r="B744" s="16" t="s">
        <v>659</v>
      </c>
      <c r="C744" s="16" t="s">
        <v>16</v>
      </c>
      <c r="D744" s="17">
        <v>301.06400000000002</v>
      </c>
      <c r="E744" s="18"/>
      <c r="F744" s="19" t="str">
        <f t="shared" si="9"/>
        <v/>
      </c>
    </row>
    <row r="745" spans="1:6" ht="33.75">
      <c r="A745" s="16"/>
      <c r="B745" s="16" t="s">
        <v>660</v>
      </c>
      <c r="C745" s="16"/>
      <c r="D745" s="17">
        <v>301.06400000000002</v>
      </c>
      <c r="E745" s="18"/>
      <c r="F745" s="19" t="str">
        <f t="shared" si="9"/>
        <v/>
      </c>
    </row>
    <row r="746" spans="1:6" s="21" customFormat="1" ht="11.25">
      <c r="A746" s="13"/>
      <c r="B746" s="13" t="s">
        <v>700</v>
      </c>
      <c r="C746" s="13"/>
      <c r="D746" s="14"/>
      <c r="E746" s="15"/>
      <c r="F746" s="20">
        <f>SUM(F744)</f>
        <v>0</v>
      </c>
    </row>
    <row r="747" spans="1:6" ht="11.25">
      <c r="A747" s="13"/>
      <c r="B747" s="13"/>
      <c r="C747" s="13"/>
      <c r="D747" s="14"/>
      <c r="E747" s="15"/>
      <c r="F747" s="19"/>
    </row>
    <row r="748" spans="1:6" ht="11.25">
      <c r="A748" s="13" t="s">
        <v>661</v>
      </c>
      <c r="B748" s="13" t="s">
        <v>662</v>
      </c>
      <c r="C748" s="13"/>
      <c r="D748" s="14"/>
      <c r="E748" s="15"/>
      <c r="F748" s="19" t="str">
        <f t="shared" si="9"/>
        <v/>
      </c>
    </row>
    <row r="749" spans="1:6" ht="22.5">
      <c r="A749" s="16" t="s">
        <v>663</v>
      </c>
      <c r="B749" s="16" t="s">
        <v>664</v>
      </c>
      <c r="C749" s="16" t="s">
        <v>260</v>
      </c>
      <c r="D749" s="17">
        <v>1</v>
      </c>
      <c r="E749" s="18">
        <f>elektro!F12</f>
        <v>0</v>
      </c>
      <c r="F749" s="19">
        <f t="shared" si="9"/>
        <v>0</v>
      </c>
    </row>
    <row r="750" spans="1:6" s="21" customFormat="1" ht="11.25">
      <c r="A750" s="13"/>
      <c r="B750" s="13" t="s">
        <v>701</v>
      </c>
      <c r="C750" s="13"/>
      <c r="D750" s="14"/>
      <c r="E750" s="15"/>
      <c r="F750" s="20">
        <f>SUM(F749)</f>
        <v>0</v>
      </c>
    </row>
    <row r="751" spans="1:6" ht="11.25">
      <c r="A751" s="16"/>
      <c r="B751" s="16"/>
      <c r="C751" s="16"/>
      <c r="D751" s="17"/>
      <c r="E751" s="18"/>
      <c r="F751" s="19"/>
    </row>
    <row r="752" spans="1:6" ht="11.25">
      <c r="A752" s="13" t="s">
        <v>665</v>
      </c>
      <c r="B752" s="13" t="s">
        <v>666</v>
      </c>
      <c r="C752" s="13"/>
      <c r="D752" s="14"/>
      <c r="E752" s="15"/>
      <c r="F752" s="19" t="str">
        <f t="shared" si="9"/>
        <v/>
      </c>
    </row>
    <row r="753" spans="1:6" ht="56.25">
      <c r="A753" s="16" t="s">
        <v>667</v>
      </c>
      <c r="B753" s="16" t="s">
        <v>668</v>
      </c>
      <c r="C753" s="16" t="s">
        <v>260</v>
      </c>
      <c r="D753" s="17">
        <v>3</v>
      </c>
      <c r="E753" s="18"/>
      <c r="F753" s="19" t="str">
        <f t="shared" si="9"/>
        <v/>
      </c>
    </row>
    <row r="754" spans="1:6" s="21" customFormat="1" ht="11.25">
      <c r="A754" s="13"/>
      <c r="B754" s="13" t="s">
        <v>702</v>
      </c>
      <c r="C754" s="13"/>
      <c r="D754" s="14"/>
      <c r="E754" s="15"/>
      <c r="F754" s="20">
        <f>SUM(F753)</f>
        <v>0</v>
      </c>
    </row>
    <row r="755" spans="1:6" ht="11.25">
      <c r="A755" s="13"/>
      <c r="B755" s="13"/>
      <c r="C755" s="13"/>
      <c r="D755" s="14"/>
      <c r="E755" s="15"/>
      <c r="F755" s="19"/>
    </row>
    <row r="756" spans="1:6" ht="11.25">
      <c r="A756" s="13" t="s">
        <v>31</v>
      </c>
      <c r="B756" s="13" t="s">
        <v>669</v>
      </c>
      <c r="C756" s="13"/>
      <c r="D756" s="14"/>
      <c r="E756" s="15"/>
      <c r="F756" s="19" t="str">
        <f t="shared" si="9"/>
        <v/>
      </c>
    </row>
    <row r="757" spans="1:6" ht="11.25">
      <c r="A757" s="16" t="s">
        <v>670</v>
      </c>
      <c r="B757" s="16" t="s">
        <v>671</v>
      </c>
      <c r="C757" s="16" t="s">
        <v>457</v>
      </c>
      <c r="D757" s="17">
        <f>SUM(F14:F37)/100</f>
        <v>0</v>
      </c>
      <c r="E757" s="18"/>
      <c r="F757" s="19" t="str">
        <f t="shared" si="9"/>
        <v/>
      </c>
    </row>
    <row r="758" spans="1:6" ht="11.25">
      <c r="A758" s="16" t="s">
        <v>672</v>
      </c>
      <c r="B758" s="16" t="s">
        <v>673</v>
      </c>
      <c r="C758" s="16" t="s">
        <v>457</v>
      </c>
      <c r="D758" s="17">
        <f>SUM(F14:F37)/100</f>
        <v>0</v>
      </c>
      <c r="E758" s="18"/>
      <c r="F758" s="19" t="str">
        <f t="shared" si="9"/>
        <v/>
      </c>
    </row>
    <row r="759" spans="1:6" s="21" customFormat="1" ht="11.25">
      <c r="A759" s="13"/>
      <c r="B759" s="13" t="s">
        <v>703</v>
      </c>
      <c r="C759" s="13"/>
      <c r="D759" s="14"/>
      <c r="E759" s="15"/>
      <c r="F759" s="20">
        <f>SUM(F757:F758)</f>
        <v>0</v>
      </c>
    </row>
    <row r="760" spans="1:6" ht="11.25">
      <c r="A760" s="16"/>
      <c r="B760" s="16"/>
      <c r="C760" s="16"/>
      <c r="D760" s="17"/>
      <c r="E760" s="18"/>
      <c r="F760" s="19"/>
    </row>
    <row r="761" spans="1:6" ht="11.25">
      <c r="A761" s="13" t="s">
        <v>674</v>
      </c>
      <c r="B761" s="13" t="s">
        <v>675</v>
      </c>
      <c r="C761" s="13"/>
      <c r="D761" s="14"/>
      <c r="E761" s="15"/>
      <c r="F761" s="19" t="str">
        <f t="shared" si="9"/>
        <v/>
      </c>
    </row>
    <row r="762" spans="1:6" ht="11.25">
      <c r="A762" s="16" t="s">
        <v>676</v>
      </c>
      <c r="B762" s="16" t="s">
        <v>675</v>
      </c>
      <c r="C762" s="16" t="s">
        <v>457</v>
      </c>
      <c r="D762" s="17">
        <f>SUM(F14:F37)/100</f>
        <v>0</v>
      </c>
      <c r="E762" s="18"/>
      <c r="F762" s="19" t="str">
        <f t="shared" si="9"/>
        <v/>
      </c>
    </row>
    <row r="763" spans="1:6" s="21" customFormat="1" ht="11.25">
      <c r="A763" s="13"/>
      <c r="B763" s="13" t="s">
        <v>704</v>
      </c>
      <c r="C763" s="13"/>
      <c r="D763" s="14"/>
      <c r="E763" s="15"/>
      <c r="F763" s="20">
        <f>SUM(F762)</f>
        <v>0</v>
      </c>
    </row>
  </sheetData>
  <pageMargins left="0.39370078740157483" right="0.39370078740157483" top="0.78740157480314965" bottom="0.78740157480314965" header="0" footer="0"/>
  <pageSetup paperSize="9" fitToHeight="100" orientation="portrait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07"/>
  <sheetViews>
    <sheetView showGridLines="0" zoomScale="75" zoomScaleSheetLayoutView="100" workbookViewId="0">
      <pane ySplit="4" topLeftCell="A5" activePane="bottomLeft" state="frozen"/>
      <selection pane="bottomLeft" activeCell="E12" sqref="E12:E104"/>
    </sheetView>
  </sheetViews>
  <sheetFormatPr defaultRowHeight="15"/>
  <cols>
    <col min="1" max="1" width="11.6640625" style="192" customWidth="1"/>
    <col min="2" max="2" width="71.33203125" style="193" customWidth="1"/>
    <col min="3" max="3" width="10.5" style="193" customWidth="1"/>
    <col min="4" max="4" width="12.83203125" style="194" customWidth="1"/>
    <col min="5" max="5" width="15.33203125" style="195" customWidth="1"/>
    <col min="6" max="6" width="27.5" style="193" customWidth="1"/>
    <col min="7" max="16384" width="9.33203125" style="63"/>
  </cols>
  <sheetData>
    <row r="1" spans="1:6" ht="41.25" customHeight="1">
      <c r="A1" s="57"/>
      <c r="B1" s="58" t="s">
        <v>748</v>
      </c>
      <c r="C1" s="59"/>
      <c r="D1" s="60"/>
      <c r="E1" s="61"/>
      <c r="F1" s="62" t="s">
        <v>749</v>
      </c>
    </row>
    <row r="2" spans="1:6" ht="30" customHeight="1">
      <c r="A2" s="64"/>
      <c r="B2" s="65" t="s">
        <v>750</v>
      </c>
      <c r="C2" s="66"/>
      <c r="D2" s="67"/>
      <c r="E2" s="68"/>
      <c r="F2" s="69"/>
    </row>
    <row r="3" spans="1:6" ht="30.75" customHeight="1" thickBot="1">
      <c r="A3" s="70"/>
      <c r="B3" s="71" t="s">
        <v>751</v>
      </c>
      <c r="C3" s="198" t="s">
        <v>752</v>
      </c>
      <c r="D3" s="199"/>
      <c r="E3" s="199"/>
      <c r="F3" s="72">
        <v>41168</v>
      </c>
    </row>
    <row r="4" spans="1:6" ht="48.75" thickBot="1">
      <c r="A4" s="73" t="s">
        <v>753</v>
      </c>
      <c r="B4" s="74" t="s">
        <v>754</v>
      </c>
      <c r="C4" s="75" t="s">
        <v>755</v>
      </c>
      <c r="D4" s="76" t="s">
        <v>756</v>
      </c>
      <c r="E4" s="77" t="s">
        <v>757</v>
      </c>
      <c r="F4" s="78" t="s">
        <v>758</v>
      </c>
    </row>
    <row r="5" spans="1:6" ht="23.25">
      <c r="A5" s="79"/>
      <c r="B5" s="80" t="s">
        <v>759</v>
      </c>
      <c r="C5" s="79"/>
      <c r="D5" s="81"/>
      <c r="E5" s="82"/>
      <c r="F5" s="83"/>
    </row>
    <row r="6" spans="1:6" ht="19.5" customHeight="1">
      <c r="A6" s="84"/>
      <c r="B6" s="85" t="str">
        <f>B14</f>
        <v>Nosný materiál</v>
      </c>
      <c r="C6" s="84"/>
      <c r="D6" s="86"/>
      <c r="E6" s="87"/>
      <c r="F6" s="88">
        <f>F32</f>
        <v>0</v>
      </c>
    </row>
    <row r="7" spans="1:6" ht="18" customHeight="1">
      <c r="A7" s="84"/>
      <c r="B7" s="85" t="str">
        <f>B34</f>
        <v>Montáž dle ceníku C 21 M</v>
      </c>
      <c r="C7" s="84"/>
      <c r="D7" s="86"/>
      <c r="E7" s="87"/>
      <c r="F7" s="88">
        <f>F49</f>
        <v>0</v>
      </c>
    </row>
    <row r="8" spans="1:6" ht="18" customHeight="1">
      <c r="A8" s="84"/>
      <c r="B8" s="85" t="str">
        <f>B51</f>
        <v>Výkopové práce</v>
      </c>
      <c r="C8" s="84"/>
      <c r="D8" s="86"/>
      <c r="E8" s="87"/>
      <c r="F8" s="89">
        <f>F53</f>
        <v>0</v>
      </c>
    </row>
    <row r="9" spans="1:6" ht="18" customHeight="1">
      <c r="A9" s="84"/>
      <c r="B9" s="90" t="s">
        <v>760</v>
      </c>
      <c r="C9" s="84"/>
      <c r="D9" s="86"/>
      <c r="E9" s="87"/>
      <c r="F9" s="89">
        <f>F66</f>
        <v>0</v>
      </c>
    </row>
    <row r="10" spans="1:6" ht="18" customHeight="1">
      <c r="A10" s="84"/>
      <c r="B10" s="90" t="s">
        <v>761</v>
      </c>
      <c r="C10" s="84"/>
      <c r="D10" s="86"/>
      <c r="E10" s="87"/>
      <c r="F10" s="89">
        <f>F90</f>
        <v>0</v>
      </c>
    </row>
    <row r="11" spans="1:6" ht="18" customHeight="1" thickBot="1">
      <c r="A11" s="84"/>
      <c r="B11" s="90" t="s">
        <v>762</v>
      </c>
      <c r="C11" s="84"/>
      <c r="D11" s="86"/>
      <c r="E11" s="87"/>
      <c r="F11" s="89">
        <f>SUM(F105)</f>
        <v>0</v>
      </c>
    </row>
    <row r="12" spans="1:6" ht="23.25" customHeight="1" thickBot="1">
      <c r="A12" s="91"/>
      <c r="B12" s="92" t="s">
        <v>763</v>
      </c>
      <c r="C12" s="91"/>
      <c r="D12" s="93"/>
      <c r="E12" s="94"/>
      <c r="F12" s="95">
        <f>SUM(F6:F11)</f>
        <v>0</v>
      </c>
    </row>
    <row r="13" spans="1:6" ht="15.75" thickBot="1">
      <c r="A13" s="96"/>
      <c r="B13" s="97"/>
      <c r="C13" s="96"/>
      <c r="D13" s="98"/>
      <c r="E13" s="99"/>
      <c r="F13" s="100"/>
    </row>
    <row r="14" spans="1:6" ht="16.5" thickBot="1">
      <c r="A14" s="101"/>
      <c r="B14" s="102" t="s">
        <v>764</v>
      </c>
      <c r="C14" s="101"/>
      <c r="D14" s="103"/>
      <c r="E14" s="104"/>
      <c r="F14" s="105"/>
    </row>
    <row r="15" spans="1:6" s="111" customFormat="1" ht="15.75" thickBot="1">
      <c r="A15" s="101">
        <v>1</v>
      </c>
      <c r="B15" s="106" t="s">
        <v>765</v>
      </c>
      <c r="C15" s="107" t="s">
        <v>766</v>
      </c>
      <c r="D15" s="108">
        <v>8</v>
      </c>
      <c r="E15" s="109"/>
      <c r="F15" s="110">
        <f t="shared" ref="F15:F24" si="0">D15*E15</f>
        <v>0</v>
      </c>
    </row>
    <row r="16" spans="1:6" s="111" customFormat="1" ht="30.75" thickBot="1">
      <c r="A16" s="101">
        <v>2</v>
      </c>
      <c r="B16" s="112" t="s">
        <v>767</v>
      </c>
      <c r="C16" s="107" t="s">
        <v>121</v>
      </c>
      <c r="D16" s="108">
        <v>170</v>
      </c>
      <c r="E16" s="109"/>
      <c r="F16" s="110">
        <f t="shared" si="0"/>
        <v>0</v>
      </c>
    </row>
    <row r="17" spans="1:6" s="111" customFormat="1" ht="15.75" thickBot="1">
      <c r="A17" s="101">
        <v>3</v>
      </c>
      <c r="B17" s="112" t="s">
        <v>768</v>
      </c>
      <c r="C17" s="113" t="s">
        <v>766</v>
      </c>
      <c r="D17" s="114">
        <v>170</v>
      </c>
      <c r="E17" s="115"/>
      <c r="F17" s="116">
        <f t="shared" si="0"/>
        <v>0</v>
      </c>
    </row>
    <row r="18" spans="1:6" s="111" customFormat="1" ht="15.75" thickBot="1">
      <c r="A18" s="101">
        <v>4</v>
      </c>
      <c r="B18" s="112" t="s">
        <v>769</v>
      </c>
      <c r="C18" s="113" t="s">
        <v>766</v>
      </c>
      <c r="D18" s="114">
        <v>60</v>
      </c>
      <c r="E18" s="115"/>
      <c r="F18" s="116">
        <f t="shared" si="0"/>
        <v>0</v>
      </c>
    </row>
    <row r="19" spans="1:6" s="111" customFormat="1" ht="15.75" thickBot="1">
      <c r="A19" s="101">
        <v>5</v>
      </c>
      <c r="B19" s="112" t="s">
        <v>770</v>
      </c>
      <c r="C19" s="113" t="s">
        <v>766</v>
      </c>
      <c r="D19" s="114">
        <v>28</v>
      </c>
      <c r="E19" s="115"/>
      <c r="F19" s="116">
        <f t="shared" si="0"/>
        <v>0</v>
      </c>
    </row>
    <row r="20" spans="1:6" s="111" customFormat="1" ht="15.75" thickBot="1">
      <c r="A20" s="101">
        <v>6</v>
      </c>
      <c r="B20" s="106" t="s">
        <v>771</v>
      </c>
      <c r="C20" s="107" t="s">
        <v>772</v>
      </c>
      <c r="D20" s="108">
        <v>0.1</v>
      </c>
      <c r="E20" s="109"/>
      <c r="F20" s="110">
        <f t="shared" si="0"/>
        <v>0</v>
      </c>
    </row>
    <row r="21" spans="1:6" s="111" customFormat="1" ht="15.75" thickBot="1">
      <c r="A21" s="101">
        <v>7</v>
      </c>
      <c r="B21" s="106" t="s">
        <v>773</v>
      </c>
      <c r="C21" s="107" t="s">
        <v>121</v>
      </c>
      <c r="D21" s="108">
        <v>60</v>
      </c>
      <c r="E21" s="109"/>
      <c r="F21" s="110">
        <f t="shared" si="0"/>
        <v>0</v>
      </c>
    </row>
    <row r="22" spans="1:6" s="111" customFormat="1" ht="15.75" thickBot="1">
      <c r="A22" s="101">
        <v>8</v>
      </c>
      <c r="B22" s="106" t="s">
        <v>774</v>
      </c>
      <c r="C22" s="107" t="s">
        <v>121</v>
      </c>
      <c r="D22" s="108">
        <v>90</v>
      </c>
      <c r="E22" s="109"/>
      <c r="F22" s="110">
        <f t="shared" si="0"/>
        <v>0</v>
      </c>
    </row>
    <row r="23" spans="1:6" s="111" customFormat="1" ht="15.75" thickBot="1">
      <c r="A23" s="101">
        <v>9</v>
      </c>
      <c r="B23" s="106" t="s">
        <v>775</v>
      </c>
      <c r="C23" s="107" t="s">
        <v>121</v>
      </c>
      <c r="D23" s="108">
        <v>20</v>
      </c>
      <c r="E23" s="109"/>
      <c r="F23" s="110">
        <f t="shared" si="0"/>
        <v>0</v>
      </c>
    </row>
    <row r="24" spans="1:6" s="111" customFormat="1" ht="15.75" thickBot="1">
      <c r="A24" s="101">
        <v>10</v>
      </c>
      <c r="B24" s="106" t="s">
        <v>776</v>
      </c>
      <c r="C24" s="107" t="s">
        <v>121</v>
      </c>
      <c r="D24" s="108">
        <v>40</v>
      </c>
      <c r="E24" s="109"/>
      <c r="F24" s="110">
        <f t="shared" si="0"/>
        <v>0</v>
      </c>
    </row>
    <row r="25" spans="1:6" s="111" customFormat="1" ht="30.75" thickBot="1">
      <c r="A25" s="101">
        <v>11</v>
      </c>
      <c r="B25" s="106" t="s">
        <v>777</v>
      </c>
      <c r="C25" s="107" t="s">
        <v>766</v>
      </c>
      <c r="D25" s="108">
        <v>4</v>
      </c>
      <c r="E25" s="109"/>
      <c r="F25" s="110">
        <f>E25*D25</f>
        <v>0</v>
      </c>
    </row>
    <row r="26" spans="1:6" s="111" customFormat="1" ht="30.75" thickBot="1">
      <c r="A26" s="101">
        <v>12</v>
      </c>
      <c r="B26" s="106" t="s">
        <v>778</v>
      </c>
      <c r="C26" s="107" t="s">
        <v>766</v>
      </c>
      <c r="D26" s="108">
        <v>4</v>
      </c>
      <c r="E26" s="109"/>
      <c r="F26" s="110">
        <f>E26*D26</f>
        <v>0</v>
      </c>
    </row>
    <row r="27" spans="1:6" s="111" customFormat="1" ht="15.75" thickBot="1">
      <c r="A27" s="101">
        <v>13</v>
      </c>
      <c r="B27" s="106" t="s">
        <v>779</v>
      </c>
      <c r="C27" s="107" t="s">
        <v>766</v>
      </c>
      <c r="D27" s="108">
        <v>2</v>
      </c>
      <c r="E27" s="109"/>
      <c r="F27" s="110">
        <f>E27*D27</f>
        <v>0</v>
      </c>
    </row>
    <row r="28" spans="1:6" s="111" customFormat="1" ht="15.75" thickBot="1">
      <c r="A28" s="101">
        <v>14</v>
      </c>
      <c r="B28" s="106" t="s">
        <v>780</v>
      </c>
      <c r="C28" s="107" t="s">
        <v>766</v>
      </c>
      <c r="D28" s="108">
        <v>1</v>
      </c>
      <c r="E28" s="109"/>
      <c r="F28" s="110">
        <f>D28*E28</f>
        <v>0</v>
      </c>
    </row>
    <row r="29" spans="1:6" s="111" customFormat="1" ht="45.75" thickBot="1">
      <c r="A29" s="101">
        <v>15</v>
      </c>
      <c r="B29" s="106" t="s">
        <v>781</v>
      </c>
      <c r="C29" s="107" t="s">
        <v>782</v>
      </c>
      <c r="D29" s="108">
        <v>16</v>
      </c>
      <c r="E29" s="109"/>
      <c r="F29" s="110">
        <f>D29*E29</f>
        <v>0</v>
      </c>
    </row>
    <row r="30" spans="1:6" s="111" customFormat="1" ht="16.5" thickBot="1">
      <c r="A30" s="101"/>
      <c r="B30" s="106" t="s">
        <v>783</v>
      </c>
      <c r="C30" s="107"/>
      <c r="D30" s="108"/>
      <c r="E30" s="109"/>
      <c r="F30" s="117">
        <f>SUM(F14:F29)</f>
        <v>0</v>
      </c>
    </row>
    <row r="31" spans="1:6" s="111" customFormat="1" ht="15.75" thickBot="1">
      <c r="A31" s="101">
        <v>16</v>
      </c>
      <c r="B31" s="106" t="s">
        <v>784</v>
      </c>
      <c r="C31" s="107"/>
      <c r="D31" s="108"/>
      <c r="E31" s="109"/>
      <c r="F31" s="110">
        <f>F30*0.03</f>
        <v>0</v>
      </c>
    </row>
    <row r="32" spans="1:6" s="124" customFormat="1" ht="19.5" thickBot="1">
      <c r="A32" s="118"/>
      <c r="B32" s="119" t="s">
        <v>783</v>
      </c>
      <c r="C32" s="120"/>
      <c r="D32" s="121"/>
      <c r="E32" s="122"/>
      <c r="F32" s="123">
        <f>SUM(F30:F31)</f>
        <v>0</v>
      </c>
    </row>
    <row r="33" spans="1:6" s="124" customFormat="1" ht="14.25" customHeight="1" thickBot="1">
      <c r="A33" s="125"/>
      <c r="B33" s="126"/>
      <c r="C33" s="127"/>
      <c r="D33" s="128"/>
      <c r="E33" s="129"/>
      <c r="F33" s="130"/>
    </row>
    <row r="34" spans="1:6" ht="16.5" thickBot="1">
      <c r="A34" s="131"/>
      <c r="B34" s="132" t="s">
        <v>785</v>
      </c>
      <c r="C34" s="133"/>
      <c r="D34" s="134"/>
      <c r="E34" s="135"/>
      <c r="F34" s="136"/>
    </row>
    <row r="35" spans="1:6" ht="15.75" thickBot="1">
      <c r="A35" s="101">
        <v>1</v>
      </c>
      <c r="B35" s="106" t="s">
        <v>786</v>
      </c>
      <c r="C35" s="107" t="s">
        <v>766</v>
      </c>
      <c r="D35" s="108">
        <v>8</v>
      </c>
      <c r="E35" s="137"/>
      <c r="F35" s="110">
        <f t="shared" ref="F35:F46" si="1">D35*E35</f>
        <v>0</v>
      </c>
    </row>
    <row r="36" spans="1:6" ht="15.75" thickBot="1">
      <c r="A36" s="101">
        <v>2</v>
      </c>
      <c r="B36" s="106" t="s">
        <v>787</v>
      </c>
      <c r="C36" s="107" t="s">
        <v>121</v>
      </c>
      <c r="D36" s="108">
        <v>170</v>
      </c>
      <c r="E36" s="137"/>
      <c r="F36" s="110">
        <f t="shared" si="1"/>
        <v>0</v>
      </c>
    </row>
    <row r="37" spans="1:6" ht="15.75" thickBot="1">
      <c r="A37" s="101">
        <v>3</v>
      </c>
      <c r="B37" s="106" t="s">
        <v>788</v>
      </c>
      <c r="C37" s="107" t="s">
        <v>766</v>
      </c>
      <c r="D37" s="108">
        <v>8</v>
      </c>
      <c r="E37" s="137"/>
      <c r="F37" s="110">
        <f t="shared" si="1"/>
        <v>0</v>
      </c>
    </row>
    <row r="38" spans="1:6" ht="15.75" thickBot="1">
      <c r="A38" s="101">
        <v>4</v>
      </c>
      <c r="B38" s="106" t="s">
        <v>789</v>
      </c>
      <c r="C38" s="107" t="s">
        <v>766</v>
      </c>
      <c r="D38" s="108">
        <v>120</v>
      </c>
      <c r="E38" s="137"/>
      <c r="F38" s="110">
        <f t="shared" si="1"/>
        <v>0</v>
      </c>
    </row>
    <row r="39" spans="1:6" ht="15.75" thickBot="1">
      <c r="A39" s="101">
        <v>5</v>
      </c>
      <c r="B39" s="106" t="s">
        <v>790</v>
      </c>
      <c r="C39" s="107" t="s">
        <v>121</v>
      </c>
      <c r="D39" s="108">
        <v>30</v>
      </c>
      <c r="E39" s="137"/>
      <c r="F39" s="110">
        <f t="shared" si="1"/>
        <v>0</v>
      </c>
    </row>
    <row r="40" spans="1:6" ht="15.75" thickBot="1">
      <c r="A40" s="101">
        <v>6</v>
      </c>
      <c r="B40" s="138" t="s">
        <v>791</v>
      </c>
      <c r="C40" s="139" t="s">
        <v>121</v>
      </c>
      <c r="D40" s="140">
        <v>370</v>
      </c>
      <c r="E40" s="141"/>
      <c r="F40" s="142">
        <f t="shared" si="1"/>
        <v>0</v>
      </c>
    </row>
    <row r="41" spans="1:6" ht="15.75" thickBot="1">
      <c r="A41" s="101">
        <v>7</v>
      </c>
      <c r="B41" s="106" t="s">
        <v>792</v>
      </c>
      <c r="C41" s="107" t="s">
        <v>121</v>
      </c>
      <c r="D41" s="108">
        <v>210</v>
      </c>
      <c r="E41" s="137"/>
      <c r="F41" s="110">
        <f t="shared" si="1"/>
        <v>0</v>
      </c>
    </row>
    <row r="42" spans="1:6" ht="15.75" thickBot="1">
      <c r="A42" s="101">
        <v>8</v>
      </c>
      <c r="B42" s="106" t="s">
        <v>793</v>
      </c>
      <c r="C42" s="107" t="s">
        <v>766</v>
      </c>
      <c r="D42" s="108">
        <v>8</v>
      </c>
      <c r="E42" s="137"/>
      <c r="F42" s="110">
        <f t="shared" si="1"/>
        <v>0</v>
      </c>
    </row>
    <row r="43" spans="1:6" ht="30.75" thickBot="1">
      <c r="A43" s="101">
        <v>9</v>
      </c>
      <c r="B43" s="106" t="s">
        <v>794</v>
      </c>
      <c r="C43" s="107" t="s">
        <v>766</v>
      </c>
      <c r="D43" s="108">
        <v>3</v>
      </c>
      <c r="E43" s="137"/>
      <c r="F43" s="110">
        <f t="shared" si="1"/>
        <v>0</v>
      </c>
    </row>
    <row r="44" spans="1:6" ht="15.75" thickBot="1">
      <c r="A44" s="101">
        <v>10</v>
      </c>
      <c r="B44" s="106" t="s">
        <v>795</v>
      </c>
      <c r="C44" s="107" t="s">
        <v>766</v>
      </c>
      <c r="D44" s="108">
        <v>4</v>
      </c>
      <c r="E44" s="137"/>
      <c r="F44" s="110">
        <f t="shared" si="1"/>
        <v>0</v>
      </c>
    </row>
    <row r="45" spans="1:6" ht="15.75" thickBot="1">
      <c r="A45" s="101">
        <v>11</v>
      </c>
      <c r="B45" s="106" t="s">
        <v>796</v>
      </c>
      <c r="C45" s="107" t="s">
        <v>766</v>
      </c>
      <c r="D45" s="108">
        <v>1</v>
      </c>
      <c r="E45" s="137"/>
      <c r="F45" s="110">
        <f t="shared" si="1"/>
        <v>0</v>
      </c>
    </row>
    <row r="46" spans="1:6" ht="15.75" thickBot="1">
      <c r="A46" s="101">
        <v>12</v>
      </c>
      <c r="B46" s="106" t="s">
        <v>797</v>
      </c>
      <c r="C46" s="107" t="s">
        <v>766</v>
      </c>
      <c r="D46" s="108">
        <v>1</v>
      </c>
      <c r="E46" s="137"/>
      <c r="F46" s="110">
        <f t="shared" si="1"/>
        <v>0</v>
      </c>
    </row>
    <row r="47" spans="1:6" ht="18.75" thickBot="1">
      <c r="A47" s="101"/>
      <c r="B47" s="143" t="s">
        <v>783</v>
      </c>
      <c r="C47" s="107"/>
      <c r="D47" s="108"/>
      <c r="E47" s="109"/>
      <c r="F47" s="117">
        <f>SUM(F35:F46)</f>
        <v>0</v>
      </c>
    </row>
    <row r="48" spans="1:6" ht="15.75" thickBot="1">
      <c r="A48" s="101">
        <v>13</v>
      </c>
      <c r="B48" s="144" t="s">
        <v>798</v>
      </c>
      <c r="C48" s="107" t="s">
        <v>766</v>
      </c>
      <c r="D48" s="108"/>
      <c r="E48" s="137"/>
      <c r="F48" s="110">
        <f>F47*0.03</f>
        <v>0</v>
      </c>
    </row>
    <row r="49" spans="1:6" ht="18.75" thickBot="1">
      <c r="A49" s="118"/>
      <c r="B49" s="143" t="s">
        <v>783</v>
      </c>
      <c r="C49" s="120"/>
      <c r="D49" s="121"/>
      <c r="E49" s="122"/>
      <c r="F49" s="123">
        <f>SUM(F47:F48)</f>
        <v>0</v>
      </c>
    </row>
    <row r="50" spans="1:6" ht="14.25" customHeight="1" thickBot="1">
      <c r="A50" s="125"/>
      <c r="B50" s="145"/>
      <c r="C50" s="127"/>
      <c r="D50" s="128"/>
      <c r="E50" s="129"/>
      <c r="F50" s="130"/>
    </row>
    <row r="51" spans="1:6" ht="16.5" thickBot="1">
      <c r="A51" s="146"/>
      <c r="B51" s="132" t="s">
        <v>799</v>
      </c>
      <c r="C51" s="133"/>
      <c r="D51" s="134"/>
      <c r="E51" s="135"/>
      <c r="F51" s="136"/>
    </row>
    <row r="52" spans="1:6" ht="31.5" thickBot="1">
      <c r="A52" s="147">
        <v>1</v>
      </c>
      <c r="B52" s="148" t="s">
        <v>800</v>
      </c>
      <c r="C52" s="149" t="s">
        <v>121</v>
      </c>
      <c r="D52" s="150">
        <v>45</v>
      </c>
      <c r="E52" s="151"/>
      <c r="F52" s="152">
        <f>D52*E52</f>
        <v>0</v>
      </c>
    </row>
    <row r="53" spans="1:6" ht="18.75" thickBot="1">
      <c r="A53" s="153"/>
      <c r="B53" s="143" t="s">
        <v>783</v>
      </c>
      <c r="C53" s="120"/>
      <c r="D53" s="121"/>
      <c r="E53" s="122"/>
      <c r="F53" s="123">
        <f>SUM(F52:F52)</f>
        <v>0</v>
      </c>
    </row>
    <row r="54" spans="1:6" ht="14.25" customHeight="1" thickBot="1">
      <c r="A54" s="154"/>
      <c r="B54" s="145"/>
      <c r="C54" s="127"/>
      <c r="D54" s="128"/>
      <c r="E54" s="129"/>
      <c r="F54" s="130"/>
    </row>
    <row r="55" spans="1:6" ht="16.5" thickBot="1">
      <c r="A55" s="146"/>
      <c r="B55" s="132" t="s">
        <v>760</v>
      </c>
      <c r="C55" s="133"/>
      <c r="D55" s="134"/>
      <c r="E55" s="135"/>
      <c r="F55" s="136"/>
    </row>
    <row r="56" spans="1:6" ht="16.5" thickBot="1">
      <c r="A56" s="147"/>
      <c r="B56" s="155" t="s">
        <v>801</v>
      </c>
      <c r="C56" s="156"/>
      <c r="D56" s="157"/>
      <c r="E56" s="157"/>
      <c r="F56" s="157"/>
    </row>
    <row r="57" spans="1:6" ht="15.75" thickBot="1">
      <c r="A57" s="147">
        <v>1</v>
      </c>
      <c r="B57" s="148" t="s">
        <v>802</v>
      </c>
      <c r="C57" s="149" t="s">
        <v>766</v>
      </c>
      <c r="D57" s="158">
        <v>2</v>
      </c>
      <c r="E57" s="159"/>
      <c r="F57" s="159">
        <f t="shared" ref="F57:F65" si="2">D57*E57</f>
        <v>0</v>
      </c>
    </row>
    <row r="58" spans="1:6" ht="15.75" thickBot="1">
      <c r="A58" s="147">
        <v>2</v>
      </c>
      <c r="B58" s="106" t="s">
        <v>803</v>
      </c>
      <c r="C58" s="107" t="s">
        <v>766</v>
      </c>
      <c r="D58" s="158">
        <v>1</v>
      </c>
      <c r="E58" s="159"/>
      <c r="F58" s="159">
        <f t="shared" si="2"/>
        <v>0</v>
      </c>
    </row>
    <row r="59" spans="1:6" ht="15.75" thickBot="1">
      <c r="A59" s="147">
        <v>3</v>
      </c>
      <c r="B59" s="148" t="s">
        <v>804</v>
      </c>
      <c r="C59" s="149" t="s">
        <v>766</v>
      </c>
      <c r="D59" s="158">
        <v>1</v>
      </c>
      <c r="E59" s="159"/>
      <c r="F59" s="159">
        <f t="shared" si="2"/>
        <v>0</v>
      </c>
    </row>
    <row r="60" spans="1:6" ht="15.75" thickBot="1">
      <c r="A60" s="147">
        <v>4</v>
      </c>
      <c r="B60" s="148" t="s">
        <v>805</v>
      </c>
      <c r="C60" s="149" t="s">
        <v>766</v>
      </c>
      <c r="D60" s="158">
        <v>1</v>
      </c>
      <c r="E60" s="159"/>
      <c r="F60" s="159">
        <f t="shared" si="2"/>
        <v>0</v>
      </c>
    </row>
    <row r="61" spans="1:6" ht="15.75" thickBot="1">
      <c r="A61" s="147">
        <v>5</v>
      </c>
      <c r="B61" s="148" t="s">
        <v>806</v>
      </c>
      <c r="C61" s="149" t="s">
        <v>766</v>
      </c>
      <c r="D61" s="158">
        <v>1</v>
      </c>
      <c r="E61" s="159"/>
      <c r="F61" s="159">
        <f t="shared" si="2"/>
        <v>0</v>
      </c>
    </row>
    <row r="62" spans="1:6" ht="15.75" thickBot="1">
      <c r="A62" s="147">
        <v>6</v>
      </c>
      <c r="B62" s="160" t="s">
        <v>807</v>
      </c>
      <c r="C62" s="149" t="s">
        <v>766</v>
      </c>
      <c r="D62" s="158">
        <v>1</v>
      </c>
      <c r="E62" s="159"/>
      <c r="F62" s="159">
        <f t="shared" si="2"/>
        <v>0</v>
      </c>
    </row>
    <row r="63" spans="1:6" ht="15.75" thickBot="1">
      <c r="A63" s="147">
        <v>7</v>
      </c>
      <c r="B63" s="106" t="s">
        <v>808</v>
      </c>
      <c r="C63" s="107" t="s">
        <v>766</v>
      </c>
      <c r="D63" s="158">
        <v>1</v>
      </c>
      <c r="E63" s="159"/>
      <c r="F63" s="159">
        <f t="shared" si="2"/>
        <v>0</v>
      </c>
    </row>
    <row r="64" spans="1:6" ht="15.75" thickBot="1">
      <c r="A64" s="147">
        <v>8</v>
      </c>
      <c r="B64" s="148" t="s">
        <v>809</v>
      </c>
      <c r="C64" s="149" t="s">
        <v>766</v>
      </c>
      <c r="D64" s="158">
        <v>1</v>
      </c>
      <c r="E64" s="159"/>
      <c r="F64" s="159">
        <f t="shared" si="2"/>
        <v>0</v>
      </c>
    </row>
    <row r="65" spans="1:6" ht="15.75" thickBot="1">
      <c r="A65" s="147">
        <v>9</v>
      </c>
      <c r="B65" s="148" t="s">
        <v>810</v>
      </c>
      <c r="C65" s="149" t="s">
        <v>766</v>
      </c>
      <c r="D65" s="158">
        <v>1</v>
      </c>
      <c r="E65" s="159"/>
      <c r="F65" s="159">
        <f t="shared" si="2"/>
        <v>0</v>
      </c>
    </row>
    <row r="66" spans="1:6" ht="18.75" thickBot="1">
      <c r="A66" s="161"/>
      <c r="B66" s="162" t="s">
        <v>811</v>
      </c>
      <c r="C66" s="163"/>
      <c r="D66" s="164"/>
      <c r="E66" s="165"/>
      <c r="F66" s="166">
        <f>SUM(F57:F65)</f>
        <v>0</v>
      </c>
    </row>
    <row r="67" spans="1:6" ht="15.75" customHeight="1" thickBot="1">
      <c r="A67" s="167"/>
      <c r="B67" s="168"/>
      <c r="C67" s="169"/>
      <c r="D67" s="170"/>
      <c r="E67" s="171"/>
      <c r="F67" s="172"/>
    </row>
    <row r="68" spans="1:6" ht="15.75" customHeight="1" thickBot="1">
      <c r="A68" s="173"/>
      <c r="B68" s="174" t="s">
        <v>812</v>
      </c>
      <c r="C68" s="107"/>
      <c r="D68" s="108"/>
      <c r="E68" s="137"/>
      <c r="F68" s="110"/>
    </row>
    <row r="69" spans="1:6" ht="15.75" customHeight="1" thickBot="1">
      <c r="A69" s="107">
        <v>1</v>
      </c>
      <c r="B69" s="106" t="s">
        <v>813</v>
      </c>
      <c r="C69" s="107" t="s">
        <v>121</v>
      </c>
      <c r="D69" s="108">
        <v>200</v>
      </c>
      <c r="E69" s="137"/>
      <c r="F69" s="110">
        <f t="shared" ref="F69:F89" si="3">D69*E69</f>
        <v>0</v>
      </c>
    </row>
    <row r="70" spans="1:6" ht="15.75" customHeight="1" thickBot="1">
      <c r="A70" s="107">
        <v>2</v>
      </c>
      <c r="B70" s="106" t="s">
        <v>814</v>
      </c>
      <c r="C70" s="107" t="s">
        <v>121</v>
      </c>
      <c r="D70" s="108">
        <v>140</v>
      </c>
      <c r="E70" s="137"/>
      <c r="F70" s="110">
        <f>D70*E70</f>
        <v>0</v>
      </c>
    </row>
    <row r="71" spans="1:6" ht="15.75" customHeight="1" thickBot="1">
      <c r="A71" s="107">
        <v>3</v>
      </c>
      <c r="B71" s="106" t="s">
        <v>815</v>
      </c>
      <c r="C71" s="107" t="s">
        <v>766</v>
      </c>
      <c r="D71" s="108">
        <v>16</v>
      </c>
      <c r="E71" s="137"/>
      <c r="F71" s="110">
        <f>D71*E71</f>
        <v>0</v>
      </c>
    </row>
    <row r="72" spans="1:6" ht="15.75" customHeight="1" thickBot="1">
      <c r="A72" s="107">
        <v>4</v>
      </c>
      <c r="B72" s="106" t="s">
        <v>816</v>
      </c>
      <c r="C72" s="107" t="s">
        <v>766</v>
      </c>
      <c r="D72" s="108">
        <v>156</v>
      </c>
      <c r="E72" s="137"/>
      <c r="F72" s="110">
        <f t="shared" si="3"/>
        <v>0</v>
      </c>
    </row>
    <row r="73" spans="1:6" ht="15.75" customHeight="1" thickBot="1">
      <c r="A73" s="107">
        <v>5</v>
      </c>
      <c r="B73" s="106" t="s">
        <v>817</v>
      </c>
      <c r="C73" s="107" t="s">
        <v>766</v>
      </c>
      <c r="D73" s="108">
        <v>8</v>
      </c>
      <c r="E73" s="137"/>
      <c r="F73" s="110">
        <f>D73*E73</f>
        <v>0</v>
      </c>
    </row>
    <row r="74" spans="1:6" ht="15.75" customHeight="1" thickBot="1">
      <c r="A74" s="107">
        <v>6</v>
      </c>
      <c r="B74" s="106" t="s">
        <v>818</v>
      </c>
      <c r="C74" s="107" t="s">
        <v>766</v>
      </c>
      <c r="D74" s="108">
        <v>16</v>
      </c>
      <c r="E74" s="137"/>
      <c r="F74" s="110">
        <f t="shared" si="3"/>
        <v>0</v>
      </c>
    </row>
    <row r="75" spans="1:6" ht="15.75" customHeight="1" thickBot="1">
      <c r="A75" s="107">
        <v>7</v>
      </c>
      <c r="B75" s="106" t="s">
        <v>819</v>
      </c>
      <c r="C75" s="107" t="s">
        <v>373</v>
      </c>
      <c r="D75" s="108">
        <v>20</v>
      </c>
      <c r="E75" s="137"/>
      <c r="F75" s="110">
        <f t="shared" si="3"/>
        <v>0</v>
      </c>
    </row>
    <row r="76" spans="1:6" ht="15.75" customHeight="1" thickBot="1">
      <c r="A76" s="107">
        <v>8</v>
      </c>
      <c r="B76" s="106" t="s">
        <v>820</v>
      </c>
      <c r="C76" s="107" t="s">
        <v>373</v>
      </c>
      <c r="D76" s="108">
        <v>60</v>
      </c>
      <c r="E76" s="137"/>
      <c r="F76" s="110">
        <f t="shared" si="3"/>
        <v>0</v>
      </c>
    </row>
    <row r="77" spans="1:6" ht="15.75" customHeight="1" thickBot="1">
      <c r="A77" s="107">
        <v>9</v>
      </c>
      <c r="B77" s="106" t="s">
        <v>821</v>
      </c>
      <c r="C77" s="107" t="s">
        <v>766</v>
      </c>
      <c r="D77" s="108">
        <v>8</v>
      </c>
      <c r="E77" s="137"/>
      <c r="F77" s="110">
        <f t="shared" si="3"/>
        <v>0</v>
      </c>
    </row>
    <row r="78" spans="1:6" ht="15.75" customHeight="1" thickBot="1">
      <c r="A78" s="107">
        <v>10</v>
      </c>
      <c r="B78" s="106" t="s">
        <v>822</v>
      </c>
      <c r="C78" s="107" t="s">
        <v>766</v>
      </c>
      <c r="D78" s="108">
        <v>8</v>
      </c>
      <c r="E78" s="137"/>
      <c r="F78" s="110">
        <f t="shared" si="3"/>
        <v>0</v>
      </c>
    </row>
    <row r="79" spans="1:6" ht="15.75" customHeight="1" thickBot="1">
      <c r="A79" s="107">
        <v>11</v>
      </c>
      <c r="B79" s="106" t="s">
        <v>823</v>
      </c>
      <c r="C79" s="107" t="s">
        <v>766</v>
      </c>
      <c r="D79" s="108">
        <v>16</v>
      </c>
      <c r="E79" s="137"/>
      <c r="F79" s="110">
        <f t="shared" si="3"/>
        <v>0</v>
      </c>
    </row>
    <row r="80" spans="1:6" ht="15.75" customHeight="1" thickBot="1">
      <c r="A80" s="107">
        <v>12</v>
      </c>
      <c r="B80" s="106" t="s">
        <v>824</v>
      </c>
      <c r="C80" s="107" t="s">
        <v>766</v>
      </c>
      <c r="D80" s="108">
        <v>24</v>
      </c>
      <c r="E80" s="137"/>
      <c r="F80" s="110">
        <f t="shared" si="3"/>
        <v>0</v>
      </c>
    </row>
    <row r="81" spans="1:6" ht="15.75" customHeight="1" thickBot="1">
      <c r="A81" s="107">
        <v>13</v>
      </c>
      <c r="B81" s="106" t="s">
        <v>825</v>
      </c>
      <c r="C81" s="107" t="s">
        <v>766</v>
      </c>
      <c r="D81" s="108">
        <v>112</v>
      </c>
      <c r="E81" s="137"/>
      <c r="F81" s="110">
        <f>D81*E81</f>
        <v>0</v>
      </c>
    </row>
    <row r="82" spans="1:6" ht="15.75" customHeight="1" thickBot="1">
      <c r="A82" s="107">
        <v>14</v>
      </c>
      <c r="B82" s="106" t="s">
        <v>826</v>
      </c>
      <c r="C82" s="107" t="s">
        <v>766</v>
      </c>
      <c r="D82" s="108">
        <v>20</v>
      </c>
      <c r="E82" s="137"/>
      <c r="F82" s="110">
        <f t="shared" si="3"/>
        <v>0</v>
      </c>
    </row>
    <row r="83" spans="1:6" ht="15.75" customHeight="1" thickBot="1">
      <c r="A83" s="107">
        <v>15</v>
      </c>
      <c r="B83" s="106" t="s">
        <v>827</v>
      </c>
      <c r="C83" s="107" t="s">
        <v>766</v>
      </c>
      <c r="D83" s="108">
        <v>240</v>
      </c>
      <c r="E83" s="137"/>
      <c r="F83" s="110">
        <f t="shared" si="3"/>
        <v>0</v>
      </c>
    </row>
    <row r="84" spans="1:6" ht="15.75" customHeight="1" thickBot="1">
      <c r="A84" s="107">
        <v>16</v>
      </c>
      <c r="B84" s="106" t="s">
        <v>828</v>
      </c>
      <c r="C84" s="107" t="s">
        <v>766</v>
      </c>
      <c r="D84" s="108">
        <v>6</v>
      </c>
      <c r="E84" s="137"/>
      <c r="F84" s="110">
        <f>D84*E84</f>
        <v>0</v>
      </c>
    </row>
    <row r="85" spans="1:6" ht="15.75" customHeight="1" thickBot="1">
      <c r="A85" s="107">
        <v>17</v>
      </c>
      <c r="B85" s="106" t="s">
        <v>829</v>
      </c>
      <c r="C85" s="107" t="s">
        <v>766</v>
      </c>
      <c r="D85" s="108">
        <v>2</v>
      </c>
      <c r="E85" s="137"/>
      <c r="F85" s="110">
        <f>D85*E85</f>
        <v>0</v>
      </c>
    </row>
    <row r="86" spans="1:6" ht="15.75" customHeight="1" thickBot="1">
      <c r="A86" s="107">
        <v>18</v>
      </c>
      <c r="B86" s="106" t="s">
        <v>830</v>
      </c>
      <c r="C86" s="107" t="s">
        <v>766</v>
      </c>
      <c r="D86" s="108">
        <v>2</v>
      </c>
      <c r="E86" s="137"/>
      <c r="F86" s="110">
        <f>D86*E86</f>
        <v>0</v>
      </c>
    </row>
    <row r="87" spans="1:6" ht="15.75" customHeight="1" thickBot="1">
      <c r="A87" s="107">
        <v>19</v>
      </c>
      <c r="B87" s="106" t="s">
        <v>831</v>
      </c>
      <c r="C87" s="107" t="s">
        <v>766</v>
      </c>
      <c r="D87" s="108">
        <v>2</v>
      </c>
      <c r="E87" s="137"/>
      <c r="F87" s="110">
        <f>D87*E87</f>
        <v>0</v>
      </c>
    </row>
    <row r="88" spans="1:6" ht="15.75" customHeight="1" thickBot="1">
      <c r="A88" s="107">
        <v>20</v>
      </c>
      <c r="B88" s="106" t="s">
        <v>832</v>
      </c>
      <c r="C88" s="107" t="s">
        <v>766</v>
      </c>
      <c r="D88" s="108">
        <v>4</v>
      </c>
      <c r="E88" s="137"/>
      <c r="F88" s="110">
        <f t="shared" si="3"/>
        <v>0</v>
      </c>
    </row>
    <row r="89" spans="1:6" ht="15.75" customHeight="1" thickBot="1">
      <c r="A89" s="107">
        <v>21</v>
      </c>
      <c r="B89" s="106" t="s">
        <v>833</v>
      </c>
      <c r="C89" s="107" t="s">
        <v>766</v>
      </c>
      <c r="D89" s="108">
        <v>8</v>
      </c>
      <c r="E89" s="137"/>
      <c r="F89" s="110">
        <f t="shared" si="3"/>
        <v>0</v>
      </c>
    </row>
    <row r="90" spans="1:6" ht="15.75" customHeight="1" thickBot="1">
      <c r="A90" s="175"/>
      <c r="B90" s="176" t="s">
        <v>811</v>
      </c>
      <c r="C90" s="175"/>
      <c r="D90" s="177"/>
      <c r="E90" s="178"/>
      <c r="F90" s="179">
        <f>SUM(F69:F89)</f>
        <v>0</v>
      </c>
    </row>
    <row r="91" spans="1:6" ht="15.75" customHeight="1" thickBot="1">
      <c r="A91" s="180"/>
      <c r="B91" s="181"/>
      <c r="C91" s="180"/>
      <c r="D91" s="182"/>
      <c r="E91" s="183"/>
      <c r="F91" s="184"/>
    </row>
    <row r="92" spans="1:6" ht="15.75" customHeight="1" thickBot="1">
      <c r="A92" s="107"/>
      <c r="B92" s="174" t="s">
        <v>762</v>
      </c>
      <c r="C92" s="107"/>
      <c r="D92" s="108"/>
      <c r="E92" s="137"/>
      <c r="F92" s="110"/>
    </row>
    <row r="93" spans="1:6" ht="15.75" customHeight="1" thickBot="1">
      <c r="A93" s="107">
        <v>1</v>
      </c>
      <c r="B93" s="106" t="s">
        <v>834</v>
      </c>
      <c r="C93" s="107" t="s">
        <v>766</v>
      </c>
      <c r="D93" s="108">
        <v>200</v>
      </c>
      <c r="E93" s="137"/>
      <c r="F93" s="110">
        <f t="shared" ref="F93:F104" si="4">D93*E93</f>
        <v>0</v>
      </c>
    </row>
    <row r="94" spans="1:6" ht="15.75" customHeight="1" thickBot="1">
      <c r="A94" s="107">
        <v>2</v>
      </c>
      <c r="B94" s="106" t="s">
        <v>835</v>
      </c>
      <c r="C94" s="107" t="s">
        <v>121</v>
      </c>
      <c r="D94" s="108">
        <v>140</v>
      </c>
      <c r="E94" s="137"/>
      <c r="F94" s="110">
        <f>D94*E94</f>
        <v>0</v>
      </c>
    </row>
    <row r="95" spans="1:6" ht="15.75" customHeight="1" thickBot="1">
      <c r="A95" s="107">
        <v>3</v>
      </c>
      <c r="B95" s="106" t="s">
        <v>836</v>
      </c>
      <c r="C95" s="107" t="s">
        <v>766</v>
      </c>
      <c r="D95" s="108">
        <v>24</v>
      </c>
      <c r="E95" s="137"/>
      <c r="F95" s="110">
        <f t="shared" si="4"/>
        <v>0</v>
      </c>
    </row>
    <row r="96" spans="1:6" ht="15.75" customHeight="1" thickBot="1">
      <c r="A96" s="107">
        <v>4</v>
      </c>
      <c r="B96" s="106" t="s">
        <v>837</v>
      </c>
      <c r="C96" s="107" t="s">
        <v>838</v>
      </c>
      <c r="D96" s="108">
        <v>44</v>
      </c>
      <c r="E96" s="137"/>
      <c r="F96" s="110">
        <f t="shared" si="4"/>
        <v>0</v>
      </c>
    </row>
    <row r="97" spans="1:6" ht="15.75" customHeight="1" thickBot="1">
      <c r="A97" s="107">
        <v>5</v>
      </c>
      <c r="B97" s="106" t="s">
        <v>839</v>
      </c>
      <c r="C97" s="107" t="s">
        <v>121</v>
      </c>
      <c r="D97" s="108">
        <v>60</v>
      </c>
      <c r="E97" s="137"/>
      <c r="F97" s="110">
        <f t="shared" si="4"/>
        <v>0</v>
      </c>
    </row>
    <row r="98" spans="1:6" ht="15.75" customHeight="1" thickBot="1">
      <c r="A98" s="107">
        <v>6</v>
      </c>
      <c r="B98" s="106" t="s">
        <v>840</v>
      </c>
      <c r="C98" s="107" t="s">
        <v>838</v>
      </c>
      <c r="D98" s="108">
        <v>388</v>
      </c>
      <c r="E98" s="137"/>
      <c r="F98" s="110">
        <f t="shared" si="4"/>
        <v>0</v>
      </c>
    </row>
    <row r="99" spans="1:6" ht="15.75" customHeight="1" thickBot="1">
      <c r="A99" s="107">
        <v>7</v>
      </c>
      <c r="B99" s="106" t="s">
        <v>841</v>
      </c>
      <c r="C99" s="107" t="s">
        <v>838</v>
      </c>
      <c r="D99" s="108">
        <v>32</v>
      </c>
      <c r="E99" s="137"/>
      <c r="F99" s="110">
        <f t="shared" si="4"/>
        <v>0</v>
      </c>
    </row>
    <row r="100" spans="1:6" ht="15.75" customHeight="1" thickBot="1">
      <c r="A100" s="107">
        <v>8</v>
      </c>
      <c r="B100" s="106" t="s">
        <v>842</v>
      </c>
      <c r="C100" s="107" t="s">
        <v>838</v>
      </c>
      <c r="D100" s="108">
        <v>8</v>
      </c>
      <c r="E100" s="137"/>
      <c r="F100" s="110">
        <f t="shared" si="4"/>
        <v>0</v>
      </c>
    </row>
    <row r="101" spans="1:6" ht="15.75" customHeight="1" thickBot="1">
      <c r="A101" s="107">
        <v>9</v>
      </c>
      <c r="B101" s="106" t="s">
        <v>843</v>
      </c>
      <c r="C101" s="107" t="s">
        <v>838</v>
      </c>
      <c r="D101" s="108">
        <v>2</v>
      </c>
      <c r="E101" s="137"/>
      <c r="F101" s="110">
        <f>D101*E101</f>
        <v>0</v>
      </c>
    </row>
    <row r="102" spans="1:6" ht="15.75" customHeight="1" thickBot="1">
      <c r="A102" s="107">
        <v>10</v>
      </c>
      <c r="B102" s="106" t="s">
        <v>844</v>
      </c>
      <c r="C102" s="107" t="s">
        <v>838</v>
      </c>
      <c r="D102" s="108">
        <v>8</v>
      </c>
      <c r="E102" s="137"/>
      <c r="F102" s="110">
        <f t="shared" si="4"/>
        <v>0</v>
      </c>
    </row>
    <row r="103" spans="1:6" ht="15.75" customHeight="1" thickBot="1">
      <c r="A103" s="107">
        <v>11</v>
      </c>
      <c r="B103" s="106" t="s">
        <v>845</v>
      </c>
      <c r="C103" s="107" t="s">
        <v>838</v>
      </c>
      <c r="D103" s="108">
        <v>8</v>
      </c>
      <c r="E103" s="137"/>
      <c r="F103" s="110">
        <f t="shared" si="4"/>
        <v>0</v>
      </c>
    </row>
    <row r="104" spans="1:6" ht="15.75" customHeight="1" thickBot="1">
      <c r="A104" s="107">
        <v>12</v>
      </c>
      <c r="B104" s="106" t="s">
        <v>846</v>
      </c>
      <c r="C104" s="107" t="s">
        <v>838</v>
      </c>
      <c r="D104" s="108">
        <v>76</v>
      </c>
      <c r="E104" s="137"/>
      <c r="F104" s="110">
        <f t="shared" si="4"/>
        <v>0</v>
      </c>
    </row>
    <row r="105" spans="1:6" ht="15.75" customHeight="1" thickBot="1">
      <c r="A105" s="107"/>
      <c r="B105" s="176" t="s">
        <v>811</v>
      </c>
      <c r="C105" s="175"/>
      <c r="D105" s="177"/>
      <c r="E105" s="178"/>
      <c r="F105" s="179">
        <f>SUM(F92:F104)</f>
        <v>0</v>
      </c>
    </row>
    <row r="106" spans="1:6" ht="15.75" customHeight="1" thickBot="1">
      <c r="A106" s="180"/>
      <c r="B106" s="181"/>
      <c r="C106" s="185"/>
      <c r="D106" s="182"/>
      <c r="E106" s="183"/>
      <c r="F106" s="184"/>
    </row>
    <row r="107" spans="1:6" ht="30.75" customHeight="1" thickBot="1">
      <c r="A107" s="186"/>
      <c r="B107" s="187" t="s">
        <v>763</v>
      </c>
      <c r="C107" s="188"/>
      <c r="D107" s="189"/>
      <c r="E107" s="190"/>
      <c r="F107" s="191">
        <f>F12</f>
        <v>0</v>
      </c>
    </row>
  </sheetData>
  <mergeCells count="1">
    <mergeCell ref="C3:E3"/>
  </mergeCells>
  <hyperlinks>
    <hyperlink ref="B6" location="'FORMULAR SV'!B12" display="Název kapitoly"/>
  </hyperlinks>
  <printOptions horizontalCentered="1"/>
  <pageMargins left="0.39370078740157483" right="0.39370078740157483" top="0.59055118110236227" bottom="0.71" header="0.51181102362204722" footer="0.51"/>
  <pageSetup paperSize="9" scale="75" orientation="portrait" horizontalDpi="300" verticalDpi="300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rozpočet s VV</vt:lpstr>
      <vt:lpstr>elektro</vt:lpstr>
      <vt:lpstr>elektro!Názvy_tisku</vt:lpstr>
      <vt:lpstr>'rozpočet s VV'!Názvy_tisku</vt:lpstr>
      <vt:lpstr>elektro!Oblast_tisku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OndraG</dc:creator>
  <cp:lastModifiedBy>OEM</cp:lastModifiedBy>
  <cp:lastPrinted>2012-10-11T14:45:54Z</cp:lastPrinted>
  <dcterms:created xsi:type="dcterms:W3CDTF">2012-10-11T14:41:47Z</dcterms:created>
  <dcterms:modified xsi:type="dcterms:W3CDTF">2012-10-24T09:16:51Z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1048290802</vt:i4>
  </property>
  <property fmtid="{D5CDD505-2E9C-101B-9397-08002B2CF9AE}" pid="3" name="_NewReviewCycle">
    <vt:lpwstr/>
  </property>
  <property fmtid="{D5CDD505-2E9C-101B-9397-08002B2CF9AE}" pid="4" name="_EmailSubject">
    <vt:lpwstr>Veřejná zakázka-doplnění</vt:lpwstr>
  </property>
  <property fmtid="{D5CDD505-2E9C-101B-9397-08002B2CF9AE}" pid="5" name="_AuthorEmail">
    <vt:lpwstr>Petr.Hlavizna@na.mpsv.cz</vt:lpwstr>
  </property>
  <property fmtid="{D5CDD505-2E9C-101B-9397-08002B2CF9AE}" pid="6" name="_AuthorEmailDisplayName">
    <vt:lpwstr>Hlavizna Petr Mgr. (NA)</vt:lpwstr>
  </property>
</Properties>
</file>