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Investiční" sheetId="1" r:id="rId1"/>
  </sheets>
  <definedNames>
    <definedName name="_xlnm.Print_Area" localSheetId="0">'Investiční'!$A$1:$M$59</definedName>
  </definedNames>
  <calcPr fullCalcOnLoad="1"/>
</workbook>
</file>

<file path=xl/sharedStrings.xml><?xml version="1.0" encoding="utf-8"?>
<sst xmlns="http://schemas.openxmlformats.org/spreadsheetml/2006/main" count="118" uniqueCount="106">
  <si>
    <t>Název ukazatele</t>
  </si>
  <si>
    <t>Název akce:</t>
  </si>
  <si>
    <t>přev.z m.</t>
  </si>
  <si>
    <t>celkem</t>
  </si>
  <si>
    <t>Číslo řádku</t>
  </si>
  <si>
    <t>Náklady obnovy stavebních objektů</t>
  </si>
  <si>
    <t>Náklady budov a staveb</t>
  </si>
  <si>
    <t>Jiné náklady na stroje, zařízení a inventář</t>
  </si>
  <si>
    <t>Náklady pořízení stavebních objektů</t>
  </si>
  <si>
    <t>Náklady pořízení provozních souborů ICT</t>
  </si>
  <si>
    <t>Náklady pořízení provozních souborů jiných než ICT</t>
  </si>
  <si>
    <t>Náklady obnovy provozních souborů jiných než ICT</t>
  </si>
  <si>
    <t>Jiné náklady stavební a technologické části staveb</t>
  </si>
  <si>
    <t>Náklady obnovy provozních souborů ICT</t>
  </si>
  <si>
    <t>Náklady na zajištění dodávek energií</t>
  </si>
  <si>
    <t>Náklady pořízení dopravních prostředků</t>
  </si>
  <si>
    <t>Náklady obnovy dopravních prostředků</t>
  </si>
  <si>
    <t>Náklady pořízení strojů, přístrojů a zařízení ICT</t>
  </si>
  <si>
    <t>Náklady obnovy strojů, přístrojů a zařízení ICT</t>
  </si>
  <si>
    <t>Náklady pořízení strojů, přístrojů a zařízení jiných než  ICT</t>
  </si>
  <si>
    <t>Náklady obnovy strojů, přístrojů a zařízení jiných než ICT</t>
  </si>
  <si>
    <t>Náklady pořízení uměleckých děl a předmětů</t>
  </si>
  <si>
    <t>Náklady obnovy uměleckých děl a předmětů</t>
  </si>
  <si>
    <t>Náklady pořízení programového vybavení</t>
  </si>
  <si>
    <t>Náklady obnovy programového vybavení</t>
  </si>
  <si>
    <t>Náklady na ocenitelná práva</t>
  </si>
  <si>
    <t>Jiné náklady na nehmotný majetek</t>
  </si>
  <si>
    <t>Náklady na výsledky výzkumné a obdobné činnosti</t>
  </si>
  <si>
    <t>Náklady na nehmotný majetek</t>
  </si>
  <si>
    <t>Rezerva na kurzové vlivy</t>
  </si>
  <si>
    <t>Jiný než výše uvedený druh rezervy</t>
  </si>
  <si>
    <t>Rezerva v nákladech</t>
  </si>
  <si>
    <t>601s</t>
  </si>
  <si>
    <t>Náklady přípravy a zabepečení projektu</t>
  </si>
  <si>
    <t>Náklady na výkup nemovitého majetku</t>
  </si>
  <si>
    <t>Náklady dokumentace k registraci projektu</t>
  </si>
  <si>
    <t>609s</t>
  </si>
  <si>
    <t>Náklady úplatného převodu nemovitého majetku</t>
  </si>
  <si>
    <t>611s</t>
  </si>
  <si>
    <t xml:space="preserve">Náklady na stroje, zařízení a inventář </t>
  </si>
  <si>
    <t>613s</t>
  </si>
  <si>
    <t>615s</t>
  </si>
  <si>
    <t>Ostatní náklady realizace projektu</t>
  </si>
  <si>
    <t>617s</t>
  </si>
  <si>
    <t>Rezerva na změny věcné</t>
  </si>
  <si>
    <t>Rezerva na změny cenové</t>
  </si>
  <si>
    <t>69zs</t>
  </si>
  <si>
    <t>SOUHRN FINANČNÍCH ZDROJŮ PROJEKTU</t>
  </si>
  <si>
    <t>657s</t>
  </si>
  <si>
    <t>6570a</t>
  </si>
  <si>
    <t>VDS - rozpočet kapitoly správce programu</t>
  </si>
  <si>
    <t>VDS - rozpočet kapitoly správce programu-NNV projektu</t>
  </si>
  <si>
    <t xml:space="preserve"> </t>
  </si>
  <si>
    <t>Výdaje OSS a dotace ze stát. rozpočtu (VDS)</t>
  </si>
  <si>
    <t>64 ps</t>
  </si>
  <si>
    <t>SOUHRN FINANČNÍCH POTŘEB PROJEKTU</t>
  </si>
  <si>
    <t xml:space="preserve">Zpracoval : </t>
  </si>
  <si>
    <t>Rok</t>
  </si>
  <si>
    <t>Ident.číslo</t>
  </si>
  <si>
    <t>Celkem</t>
  </si>
  <si>
    <t>31.12.</t>
  </si>
  <si>
    <t>Do</t>
  </si>
  <si>
    <t>letech</t>
  </si>
  <si>
    <t>v</t>
  </si>
  <si>
    <t>5570b</t>
  </si>
  <si>
    <t>VDS rozpočet kap.správce progr.-NNV programu/titulu</t>
  </si>
  <si>
    <t xml:space="preserve">Poznámka </t>
  </si>
  <si>
    <t>název</t>
  </si>
  <si>
    <t xml:space="preserve">smlouva č. </t>
  </si>
  <si>
    <t>firma</t>
  </si>
  <si>
    <t>23-231-3/12</t>
  </si>
  <si>
    <t>S -projekt plus</t>
  </si>
  <si>
    <t>Kč vč. DPH</t>
  </si>
  <si>
    <t>AD</t>
  </si>
  <si>
    <t>x</t>
  </si>
  <si>
    <t>Ing.M. Černík - CERCO Zlín</t>
  </si>
  <si>
    <t>TDS</t>
  </si>
  <si>
    <t>PPP</t>
  </si>
  <si>
    <t>Výkon IČ pro vydání SP</t>
  </si>
  <si>
    <t xml:space="preserve">Vypracování PD pro  vydání SP                </t>
  </si>
  <si>
    <t xml:space="preserve">Vypracování PD pro výběr zhotovitele </t>
  </si>
  <si>
    <t>Výkon AD</t>
  </si>
  <si>
    <t>Výkon TDS</t>
  </si>
  <si>
    <t>Zajištění PPP</t>
  </si>
  <si>
    <t>Koordinátor BOZP</t>
  </si>
  <si>
    <t>Náklady dokumentace projektu (PD)</t>
  </si>
  <si>
    <t>Náklady řízení přípravy a realizace projektu (AD)</t>
  </si>
  <si>
    <t>SP</t>
  </si>
  <si>
    <t>stavební povolení</t>
  </si>
  <si>
    <t xml:space="preserve">PD </t>
  </si>
  <si>
    <t>projektová dokumentace</t>
  </si>
  <si>
    <t>autorský dozor</t>
  </si>
  <si>
    <t>IČ</t>
  </si>
  <si>
    <t>inženýská činnost</t>
  </si>
  <si>
    <t>technický dozor stavebníka</t>
  </si>
  <si>
    <t>přípravné a průzkumné práce</t>
  </si>
  <si>
    <t>Vysvětlivky :</t>
  </si>
  <si>
    <t>Čerpáno</t>
  </si>
  <si>
    <t>Zůstatek</t>
  </si>
  <si>
    <t xml:space="preserve">Investiční bilance potřeb a zdrojů financování akce </t>
  </si>
  <si>
    <t>Náklady inženýrské činnosti projektu (TDS)</t>
  </si>
  <si>
    <t xml:space="preserve"> vč. 21 % DPH</t>
  </si>
  <si>
    <t xml:space="preserve">Jiné náklady přípravy a zabezpečení projektu (BOZP) </t>
  </si>
  <si>
    <t>Příloha č. 5</t>
  </si>
  <si>
    <t>Datové centrum ČSSZ</t>
  </si>
  <si>
    <t>Mgr. Marek Bergman, odd. 231.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</si>
</sst>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00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3" fontId="0" fillId="0" borderId="19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0" fillId="0" borderId="19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/>
    </xf>
    <xf numFmtId="3" fontId="1" fillId="0" borderId="19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19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justify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1" fillId="0" borderId="11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B18">
      <selection activeCell="H56" sqref="H56"/>
    </sheetView>
  </sheetViews>
  <sheetFormatPr defaultColWidth="9.140625" defaultRowHeight="12.75"/>
  <cols>
    <col min="1" max="1" width="10.57421875" style="2" customWidth="1"/>
    <col min="6" max="6" width="14.28125" style="0" customWidth="1"/>
    <col min="7" max="7" width="11.00390625" style="0" customWidth="1"/>
    <col min="8" max="8" width="9.7109375" style="0" customWidth="1"/>
    <col min="9" max="9" width="14.140625" style="0" hidden="1" customWidth="1"/>
    <col min="10" max="10" width="13.7109375" style="0" hidden="1" customWidth="1"/>
    <col min="11" max="12" width="11.57421875" style="0" customWidth="1"/>
    <col min="13" max="13" width="13.7109375" style="0" customWidth="1"/>
    <col min="14" max="14" width="13.7109375" style="0" hidden="1" customWidth="1"/>
    <col min="15" max="15" width="24.8515625" style="0" hidden="1" customWidth="1"/>
    <col min="16" max="16" width="31.7109375" style="0" hidden="1" customWidth="1"/>
    <col min="17" max="17" width="13.7109375" style="0" hidden="1" customWidth="1"/>
    <col min="18" max="18" width="13.421875" style="0" customWidth="1"/>
  </cols>
  <sheetData>
    <row r="1" ht="12.75">
      <c r="M1" s="53" t="s">
        <v>103</v>
      </c>
    </row>
    <row r="2" spans="1:15" ht="18.75" customHeight="1">
      <c r="A2" s="70" t="s">
        <v>99</v>
      </c>
      <c r="B2" s="71"/>
      <c r="C2" s="71"/>
      <c r="D2" s="71"/>
      <c r="E2" s="71"/>
      <c r="F2" s="71"/>
      <c r="G2" s="71"/>
      <c r="H2" s="71"/>
      <c r="I2" s="72"/>
      <c r="J2" s="72"/>
      <c r="K2" s="72"/>
      <c r="L2" s="72"/>
      <c r="M2" s="73"/>
      <c r="N2" s="38"/>
      <c r="O2" s="38"/>
    </row>
    <row r="3" spans="1:15" ht="18.75" customHeight="1">
      <c r="A3" s="51"/>
      <c r="B3" s="52"/>
      <c r="C3" s="52"/>
      <c r="D3" s="52"/>
      <c r="E3" s="52"/>
      <c r="F3" s="52"/>
      <c r="G3" s="52"/>
      <c r="H3" s="52"/>
      <c r="I3" s="49"/>
      <c r="J3" s="49"/>
      <c r="K3" s="49"/>
      <c r="L3" s="49"/>
      <c r="M3" s="50"/>
      <c r="N3" s="38"/>
      <c r="O3" s="38"/>
    </row>
    <row r="4" spans="1:15" ht="18.75" customHeight="1">
      <c r="A4" s="56" t="s">
        <v>101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39"/>
      <c r="O4" s="39"/>
    </row>
    <row r="5" spans="1:17" ht="31.5" customHeight="1">
      <c r="A5" s="29" t="s">
        <v>1</v>
      </c>
      <c r="B5" s="74" t="s">
        <v>104</v>
      </c>
      <c r="C5" s="75"/>
      <c r="D5" s="75"/>
      <c r="E5" s="75"/>
      <c r="F5" s="75"/>
      <c r="G5" s="76"/>
      <c r="H5" s="30" t="s">
        <v>58</v>
      </c>
      <c r="I5" s="77"/>
      <c r="J5" s="78"/>
      <c r="K5" s="78"/>
      <c r="L5" s="78"/>
      <c r="M5" s="79"/>
      <c r="N5" s="88" t="s">
        <v>66</v>
      </c>
      <c r="O5" s="72"/>
      <c r="P5" s="72"/>
      <c r="Q5" s="73"/>
    </row>
    <row r="6" spans="1:17" ht="16.5" customHeight="1">
      <c r="A6" s="15"/>
      <c r="B6" s="86"/>
      <c r="C6" s="87"/>
      <c r="D6" s="87"/>
      <c r="E6" s="87"/>
      <c r="F6" s="87"/>
      <c r="G6" s="16" t="s">
        <v>61</v>
      </c>
      <c r="H6" s="80" t="s">
        <v>57</v>
      </c>
      <c r="I6" s="81"/>
      <c r="J6" s="81"/>
      <c r="K6" s="81"/>
      <c r="L6" s="82"/>
      <c r="M6" s="20" t="s">
        <v>59</v>
      </c>
      <c r="N6" s="42" t="s">
        <v>68</v>
      </c>
      <c r="O6" s="42" t="s">
        <v>69</v>
      </c>
      <c r="P6" s="43" t="s">
        <v>67</v>
      </c>
      <c r="Q6" s="43" t="s">
        <v>72</v>
      </c>
    </row>
    <row r="7" spans="1:17" ht="12.75" customHeight="1">
      <c r="A7" s="95" t="s">
        <v>4</v>
      </c>
      <c r="B7" s="54" t="s">
        <v>0</v>
      </c>
      <c r="C7" s="54"/>
      <c r="D7" s="54"/>
      <c r="E7" s="54"/>
      <c r="F7" s="55"/>
      <c r="G7" s="17" t="s">
        <v>60</v>
      </c>
      <c r="H7" s="83"/>
      <c r="I7" s="84"/>
      <c r="J7" s="84"/>
      <c r="K7" s="84"/>
      <c r="L7" s="85"/>
      <c r="M7" s="21" t="s">
        <v>63</v>
      </c>
      <c r="N7" s="44"/>
      <c r="O7" s="44"/>
      <c r="P7" s="14"/>
      <c r="Q7" s="14"/>
    </row>
    <row r="8" spans="1:17" ht="12.75">
      <c r="A8" s="95"/>
      <c r="B8" s="54"/>
      <c r="C8" s="54"/>
      <c r="D8" s="54"/>
      <c r="E8" s="54"/>
      <c r="F8" s="55"/>
      <c r="G8" s="19">
        <v>2012</v>
      </c>
      <c r="H8" s="18">
        <v>2013</v>
      </c>
      <c r="I8" s="18" t="s">
        <v>2</v>
      </c>
      <c r="J8" s="18" t="s">
        <v>3</v>
      </c>
      <c r="K8" s="32">
        <v>2014</v>
      </c>
      <c r="L8" s="18">
        <v>2015</v>
      </c>
      <c r="M8" s="22" t="s">
        <v>62</v>
      </c>
      <c r="N8" s="44"/>
      <c r="O8" s="44"/>
      <c r="P8" s="14"/>
      <c r="Q8" s="14"/>
    </row>
    <row r="9" spans="1:17" ht="12.75" customHeight="1">
      <c r="A9" s="31" t="s">
        <v>54</v>
      </c>
      <c r="B9" s="98" t="s">
        <v>55</v>
      </c>
      <c r="C9" s="98"/>
      <c r="D9" s="98"/>
      <c r="E9" s="98"/>
      <c r="F9" s="99"/>
      <c r="G9" s="12">
        <f aca="true" t="shared" si="0" ref="G9:M9">+G10+G20+G30+G40+G46+G47</f>
        <v>0</v>
      </c>
      <c r="H9" s="12">
        <f t="shared" si="0"/>
        <v>1800000</v>
      </c>
      <c r="I9" s="12" t="e">
        <f t="shared" si="0"/>
        <v>#REF!</v>
      </c>
      <c r="J9" s="12" t="e">
        <f t="shared" si="0"/>
        <v>#REF!</v>
      </c>
      <c r="K9" s="12">
        <f t="shared" si="0"/>
        <v>53630498</v>
      </c>
      <c r="L9" s="12">
        <f t="shared" si="0"/>
        <v>5881167</v>
      </c>
      <c r="M9" s="12">
        <f t="shared" si="0"/>
        <v>61311665</v>
      </c>
      <c r="N9" s="12"/>
      <c r="O9" s="12"/>
      <c r="P9" s="14"/>
      <c r="Q9" s="14"/>
    </row>
    <row r="10" spans="1:17" s="4" customFormat="1" ht="12.75" customHeight="1">
      <c r="A10" s="8" t="s">
        <v>32</v>
      </c>
      <c r="B10" s="68" t="s">
        <v>33</v>
      </c>
      <c r="C10" s="68"/>
      <c r="D10" s="68"/>
      <c r="E10" s="68"/>
      <c r="F10" s="69"/>
      <c r="G10" s="12">
        <f>SUM(G11:G18)</f>
        <v>0</v>
      </c>
      <c r="H10" s="12">
        <f>SUM(H11:H18)</f>
        <v>1730000</v>
      </c>
      <c r="I10" s="12">
        <f>SUM(I11:I18)</f>
        <v>93300</v>
      </c>
      <c r="J10" s="12">
        <f>H10+I10</f>
        <v>1823300</v>
      </c>
      <c r="K10" s="12">
        <f>SUM(K11:K18)</f>
        <v>770000</v>
      </c>
      <c r="L10" s="12">
        <f>SUM(L11:L18)</f>
        <v>0</v>
      </c>
      <c r="M10" s="12">
        <f>G10+H10+K10+L10</f>
        <v>2500000</v>
      </c>
      <c r="N10" s="12"/>
      <c r="O10" s="12"/>
      <c r="P10" s="45"/>
      <c r="Q10" s="45"/>
    </row>
    <row r="11" spans="1:17" ht="12.75">
      <c r="A11" s="9">
        <v>6010</v>
      </c>
      <c r="B11" s="60" t="s">
        <v>35</v>
      </c>
      <c r="C11" s="60"/>
      <c r="D11" s="60"/>
      <c r="E11" s="60"/>
      <c r="F11" s="61"/>
      <c r="G11" s="13"/>
      <c r="H11" s="13"/>
      <c r="I11" s="13"/>
      <c r="J11" s="12"/>
      <c r="K11" s="12"/>
      <c r="L11" s="12"/>
      <c r="M11" s="7"/>
      <c r="N11" s="12"/>
      <c r="O11" s="12"/>
      <c r="P11" s="14"/>
      <c r="Q11" s="14"/>
    </row>
    <row r="12" spans="1:17" ht="12.75" customHeight="1">
      <c r="A12" s="9">
        <v>6011</v>
      </c>
      <c r="B12" s="89" t="s">
        <v>85</v>
      </c>
      <c r="C12" s="60"/>
      <c r="D12" s="60"/>
      <c r="E12" s="60"/>
      <c r="F12" s="61"/>
      <c r="G12" s="13"/>
      <c r="H12" s="13">
        <v>1730000</v>
      </c>
      <c r="I12" s="13"/>
      <c r="J12" s="12"/>
      <c r="K12" s="35"/>
      <c r="L12" s="35"/>
      <c r="M12" s="7"/>
      <c r="N12" s="46" t="s">
        <v>70</v>
      </c>
      <c r="O12" s="7" t="s">
        <v>71</v>
      </c>
      <c r="P12" s="47" t="s">
        <v>79</v>
      </c>
      <c r="Q12" s="48">
        <v>64800</v>
      </c>
    </row>
    <row r="13" spans="1:17" ht="12.75" customHeight="1" hidden="1">
      <c r="A13" s="9"/>
      <c r="B13" s="89"/>
      <c r="C13" s="90"/>
      <c r="D13" s="90"/>
      <c r="E13" s="90"/>
      <c r="F13" s="91"/>
      <c r="G13" s="13"/>
      <c r="H13" s="13"/>
      <c r="I13" s="13"/>
      <c r="J13" s="12"/>
      <c r="K13" s="35"/>
      <c r="L13" s="35"/>
      <c r="M13" s="7">
        <f aca="true" t="shared" si="1" ref="M13:M20">G13+H13+K13+L13</f>
        <v>0</v>
      </c>
      <c r="N13" s="7"/>
      <c r="O13" s="7" t="s">
        <v>71</v>
      </c>
      <c r="P13" s="47" t="s">
        <v>80</v>
      </c>
      <c r="Q13" s="48">
        <v>30000</v>
      </c>
    </row>
    <row r="14" spans="1:17" ht="12.75">
      <c r="A14" s="9">
        <v>6012</v>
      </c>
      <c r="B14" s="89" t="s">
        <v>86</v>
      </c>
      <c r="C14" s="96"/>
      <c r="D14" s="96"/>
      <c r="E14" s="96"/>
      <c r="F14" s="97"/>
      <c r="G14" s="13"/>
      <c r="H14" s="13"/>
      <c r="I14" s="6">
        <v>66000</v>
      </c>
      <c r="J14" s="7">
        <f>H14+I14</f>
        <v>66000</v>
      </c>
      <c r="K14" s="35">
        <v>120000</v>
      </c>
      <c r="L14" s="33"/>
      <c r="M14" s="7"/>
      <c r="N14" s="46" t="s">
        <v>70</v>
      </c>
      <c r="O14" s="7" t="s">
        <v>71</v>
      </c>
      <c r="P14" s="14" t="s">
        <v>81</v>
      </c>
      <c r="Q14" s="48">
        <v>14400</v>
      </c>
    </row>
    <row r="15" spans="1:17" ht="12.75">
      <c r="A15" s="9">
        <v>6013</v>
      </c>
      <c r="B15" s="59" t="s">
        <v>34</v>
      </c>
      <c r="C15" s="60"/>
      <c r="D15" s="60"/>
      <c r="E15" s="60"/>
      <c r="F15" s="61"/>
      <c r="G15" s="13"/>
      <c r="H15" s="13"/>
      <c r="I15" s="13"/>
      <c r="J15" s="12"/>
      <c r="K15" s="36"/>
      <c r="L15" s="37"/>
      <c r="M15" s="7"/>
      <c r="N15" s="14"/>
      <c r="O15" s="14"/>
      <c r="P15" s="14"/>
      <c r="Q15" s="48"/>
    </row>
    <row r="16" spans="1:17" ht="12.75">
      <c r="A16" s="9">
        <v>6014</v>
      </c>
      <c r="B16" s="63" t="s">
        <v>100</v>
      </c>
      <c r="C16" s="63"/>
      <c r="D16" s="63"/>
      <c r="E16" s="63"/>
      <c r="F16" s="64"/>
      <c r="G16" s="13"/>
      <c r="H16" s="13"/>
      <c r="I16" s="14"/>
      <c r="J16" s="14"/>
      <c r="K16" s="35">
        <v>450000</v>
      </c>
      <c r="L16" s="35"/>
      <c r="M16" s="7">
        <f t="shared" si="1"/>
        <v>450000</v>
      </c>
      <c r="N16" s="46" t="s">
        <v>70</v>
      </c>
      <c r="O16" s="7" t="s">
        <v>71</v>
      </c>
      <c r="P16" s="14" t="s">
        <v>78</v>
      </c>
      <c r="Q16" s="48">
        <v>12000</v>
      </c>
    </row>
    <row r="17" spans="1:17" ht="12.75" hidden="1">
      <c r="A17" s="9"/>
      <c r="B17" s="92"/>
      <c r="C17" s="93"/>
      <c r="D17" s="93"/>
      <c r="E17" s="93"/>
      <c r="F17" s="94"/>
      <c r="G17" s="13"/>
      <c r="H17" s="13"/>
      <c r="I17" s="14"/>
      <c r="J17" s="14"/>
      <c r="K17" s="35"/>
      <c r="L17" s="35"/>
      <c r="M17" s="7">
        <f t="shared" si="1"/>
        <v>0</v>
      </c>
      <c r="N17" s="46" t="s">
        <v>74</v>
      </c>
      <c r="O17" s="7" t="s">
        <v>75</v>
      </c>
      <c r="P17" s="14" t="s">
        <v>82</v>
      </c>
      <c r="Q17" s="48">
        <v>118800</v>
      </c>
    </row>
    <row r="18" spans="1:17" ht="12.75">
      <c r="A18" s="9">
        <v>6019</v>
      </c>
      <c r="B18" s="62" t="s">
        <v>102</v>
      </c>
      <c r="C18" s="60"/>
      <c r="D18" s="60"/>
      <c r="E18" s="60"/>
      <c r="F18" s="61"/>
      <c r="G18" s="13"/>
      <c r="H18" s="13"/>
      <c r="I18" s="13">
        <v>27300</v>
      </c>
      <c r="J18" s="13">
        <f>H14+I18</f>
        <v>27300</v>
      </c>
      <c r="K18" s="34">
        <v>200000</v>
      </c>
      <c r="L18" s="34"/>
      <c r="M18" s="7">
        <f t="shared" si="1"/>
        <v>200000</v>
      </c>
      <c r="N18" s="46" t="s">
        <v>70</v>
      </c>
      <c r="O18" s="7" t="s">
        <v>71</v>
      </c>
      <c r="P18" s="14" t="s">
        <v>83</v>
      </c>
      <c r="Q18" s="48">
        <v>12000</v>
      </c>
    </row>
    <row r="19" spans="1:17" ht="12.75" hidden="1">
      <c r="A19" s="9"/>
      <c r="B19" s="59"/>
      <c r="C19" s="90"/>
      <c r="D19" s="90"/>
      <c r="E19" s="90"/>
      <c r="F19" s="91"/>
      <c r="G19" s="13"/>
      <c r="H19" s="13"/>
      <c r="I19" s="13"/>
      <c r="J19" s="13"/>
      <c r="K19" s="34"/>
      <c r="L19" s="34"/>
      <c r="M19" s="7">
        <f t="shared" si="1"/>
        <v>0</v>
      </c>
      <c r="N19" s="46" t="s">
        <v>74</v>
      </c>
      <c r="O19" s="7" t="s">
        <v>75</v>
      </c>
      <c r="P19" s="14" t="s">
        <v>84</v>
      </c>
      <c r="Q19" s="48">
        <v>36000</v>
      </c>
    </row>
    <row r="20" spans="1:15" ht="12.75">
      <c r="A20" s="8" t="s">
        <v>36</v>
      </c>
      <c r="B20" s="65" t="s">
        <v>6</v>
      </c>
      <c r="C20" s="65"/>
      <c r="D20" s="65"/>
      <c r="E20" s="65"/>
      <c r="F20" s="66"/>
      <c r="G20" s="12">
        <f aca="true" t="shared" si="2" ref="G20:L20">SUM(G21:G29)</f>
        <v>0</v>
      </c>
      <c r="H20" s="12">
        <f t="shared" si="2"/>
        <v>70000</v>
      </c>
      <c r="I20" s="12">
        <f t="shared" si="2"/>
        <v>5269373</v>
      </c>
      <c r="J20" s="12">
        <f t="shared" si="2"/>
        <v>5339373</v>
      </c>
      <c r="K20" s="12">
        <f t="shared" si="2"/>
        <v>52860498</v>
      </c>
      <c r="L20" s="12">
        <f t="shared" si="2"/>
        <v>5881167</v>
      </c>
      <c r="M20" s="3">
        <f t="shared" si="1"/>
        <v>58811665</v>
      </c>
      <c r="N20" s="28"/>
      <c r="O20" s="28"/>
    </row>
    <row r="21" spans="1:15" ht="12.75">
      <c r="A21" s="9">
        <v>6090</v>
      </c>
      <c r="B21" s="63" t="s">
        <v>8</v>
      </c>
      <c r="C21" s="63"/>
      <c r="D21" s="63"/>
      <c r="E21" s="63"/>
      <c r="F21" s="64"/>
      <c r="G21" s="13"/>
      <c r="H21" s="13"/>
      <c r="I21" s="13"/>
      <c r="J21" s="13"/>
      <c r="K21" s="13">
        <v>17546352</v>
      </c>
      <c r="L21" s="13"/>
      <c r="M21" s="7"/>
      <c r="N21" s="40"/>
      <c r="O21" s="40"/>
    </row>
    <row r="22" spans="1:15" ht="12.75">
      <c r="A22" s="9">
        <v>6091</v>
      </c>
      <c r="B22" s="63" t="s">
        <v>5</v>
      </c>
      <c r="C22" s="63"/>
      <c r="D22" s="63"/>
      <c r="E22" s="63"/>
      <c r="F22" s="64"/>
      <c r="G22" s="13"/>
      <c r="H22" s="13">
        <v>70000</v>
      </c>
      <c r="I22" s="13">
        <v>5269373</v>
      </c>
      <c r="J22" s="13">
        <f>H22+I22</f>
        <v>5339373</v>
      </c>
      <c r="K22" s="34">
        <v>32514146</v>
      </c>
      <c r="L22" s="36">
        <v>5881167</v>
      </c>
      <c r="M22" s="7">
        <v>38465313</v>
      </c>
      <c r="N22" s="40" t="s">
        <v>96</v>
      </c>
      <c r="O22" s="40"/>
    </row>
    <row r="23" spans="1:15" ht="12.75">
      <c r="A23" s="9">
        <v>6092</v>
      </c>
      <c r="B23" s="63" t="s">
        <v>9</v>
      </c>
      <c r="C23" s="63"/>
      <c r="D23" s="63"/>
      <c r="E23" s="63"/>
      <c r="F23" s="64"/>
      <c r="G23" s="13"/>
      <c r="H23" s="13"/>
      <c r="I23" s="13"/>
      <c r="J23" s="12"/>
      <c r="K23" s="12"/>
      <c r="L23" s="12"/>
      <c r="M23" s="23"/>
      <c r="N23" s="40" t="s">
        <v>89</v>
      </c>
      <c r="O23" s="40" t="s">
        <v>90</v>
      </c>
    </row>
    <row r="24" spans="1:15" ht="12.75">
      <c r="A24" s="9">
        <v>6093</v>
      </c>
      <c r="B24" s="63" t="s">
        <v>13</v>
      </c>
      <c r="C24" s="63"/>
      <c r="D24" s="63"/>
      <c r="E24" s="63"/>
      <c r="F24" s="64"/>
      <c r="G24" s="13"/>
      <c r="H24" s="13"/>
      <c r="I24" s="13"/>
      <c r="J24" s="12"/>
      <c r="K24" s="12"/>
      <c r="L24" s="12"/>
      <c r="M24" s="23"/>
      <c r="N24" s="40" t="s">
        <v>87</v>
      </c>
      <c r="O24" s="40" t="s">
        <v>88</v>
      </c>
    </row>
    <row r="25" spans="1:15" ht="12.75">
      <c r="A25" s="9">
        <v>6094</v>
      </c>
      <c r="B25" s="63" t="s">
        <v>10</v>
      </c>
      <c r="C25" s="63"/>
      <c r="D25" s="63"/>
      <c r="E25" s="63"/>
      <c r="F25" s="64"/>
      <c r="G25" s="13"/>
      <c r="H25" s="13"/>
      <c r="I25" s="27"/>
      <c r="J25" s="12"/>
      <c r="K25" s="7">
        <v>2800000</v>
      </c>
      <c r="L25" s="7"/>
      <c r="M25" s="23">
        <v>2800000</v>
      </c>
      <c r="N25" s="40" t="s">
        <v>73</v>
      </c>
      <c r="O25" s="40" t="s">
        <v>91</v>
      </c>
    </row>
    <row r="26" spans="1:15" ht="12.75">
      <c r="A26" s="9">
        <v>6095</v>
      </c>
      <c r="B26" s="63" t="s">
        <v>11</v>
      </c>
      <c r="C26" s="63"/>
      <c r="D26" s="63"/>
      <c r="E26" s="63"/>
      <c r="F26" s="64"/>
      <c r="G26" s="13"/>
      <c r="H26" s="13"/>
      <c r="I26" s="13"/>
      <c r="J26" s="12"/>
      <c r="K26" s="12"/>
      <c r="L26" s="12"/>
      <c r="M26" s="23"/>
      <c r="N26" s="40" t="s">
        <v>92</v>
      </c>
      <c r="O26" s="40" t="s">
        <v>93</v>
      </c>
    </row>
    <row r="27" spans="1:15" ht="12.75">
      <c r="A27" s="9">
        <v>6096</v>
      </c>
      <c r="B27" s="63" t="s">
        <v>14</v>
      </c>
      <c r="C27" s="63"/>
      <c r="D27" s="63"/>
      <c r="E27" s="63"/>
      <c r="F27" s="64"/>
      <c r="G27" s="13"/>
      <c r="H27" s="13"/>
      <c r="I27" s="13"/>
      <c r="J27" s="12"/>
      <c r="K27" s="12"/>
      <c r="L27" s="12"/>
      <c r="M27" s="23"/>
      <c r="N27" s="40" t="s">
        <v>76</v>
      </c>
      <c r="O27" s="40" t="s">
        <v>94</v>
      </c>
    </row>
    <row r="28" spans="1:15" ht="12.75">
      <c r="A28" s="9">
        <v>6097</v>
      </c>
      <c r="B28" s="63" t="s">
        <v>37</v>
      </c>
      <c r="C28" s="63"/>
      <c r="D28" s="63"/>
      <c r="E28" s="63"/>
      <c r="F28" s="64"/>
      <c r="G28" s="13"/>
      <c r="H28" s="13"/>
      <c r="I28" s="13"/>
      <c r="J28" s="12"/>
      <c r="K28" s="12"/>
      <c r="L28" s="12"/>
      <c r="M28" s="23"/>
      <c r="N28" s="40" t="s">
        <v>77</v>
      </c>
      <c r="O28" s="40" t="s">
        <v>95</v>
      </c>
    </row>
    <row r="29" spans="1:15" ht="12.75">
      <c r="A29" s="9">
        <v>6099</v>
      </c>
      <c r="B29" s="63" t="s">
        <v>12</v>
      </c>
      <c r="C29" s="63"/>
      <c r="D29" s="63"/>
      <c r="E29" s="63"/>
      <c r="F29" s="64"/>
      <c r="G29" s="13"/>
      <c r="H29" s="13"/>
      <c r="I29" s="13"/>
      <c r="J29" s="12"/>
      <c r="K29" s="12"/>
      <c r="L29" s="12"/>
      <c r="M29" s="23"/>
      <c r="N29" s="40"/>
      <c r="O29" s="40"/>
    </row>
    <row r="30" spans="1:17" ht="12.75">
      <c r="A30" s="8" t="s">
        <v>38</v>
      </c>
      <c r="B30" s="65" t="s">
        <v>39</v>
      </c>
      <c r="C30" s="65"/>
      <c r="D30" s="65"/>
      <c r="E30" s="65"/>
      <c r="F30" s="66"/>
      <c r="G30" s="12">
        <f>SUM(G31:G39)</f>
        <v>0</v>
      </c>
      <c r="H30" s="12">
        <f>SUM(H31:H39)</f>
        <v>0</v>
      </c>
      <c r="I30" s="12">
        <f>SUM(I31:I39)</f>
        <v>0</v>
      </c>
      <c r="J30" s="12">
        <f>+H30+I30</f>
        <v>0</v>
      </c>
      <c r="K30" s="12">
        <f>SUM(K31:K39)</f>
        <v>0</v>
      </c>
      <c r="L30" s="12">
        <f>SUM(L31:L39)</f>
        <v>0</v>
      </c>
      <c r="M30" s="12">
        <f>SUM(M31:M39)</f>
        <v>0</v>
      </c>
      <c r="N30" s="46" t="s">
        <v>70</v>
      </c>
      <c r="O30" s="46" t="s">
        <v>59</v>
      </c>
      <c r="P30" s="43" t="s">
        <v>97</v>
      </c>
      <c r="Q30" s="43" t="s">
        <v>98</v>
      </c>
    </row>
    <row r="31" spans="1:17" ht="12.75">
      <c r="A31" s="9">
        <v>6110</v>
      </c>
      <c r="B31" s="63" t="s">
        <v>15</v>
      </c>
      <c r="C31" s="63"/>
      <c r="D31" s="63"/>
      <c r="E31" s="63"/>
      <c r="F31" s="64"/>
      <c r="G31" s="13"/>
      <c r="H31" s="13"/>
      <c r="I31" s="13"/>
      <c r="J31" s="12"/>
      <c r="K31" s="12"/>
      <c r="L31" s="12"/>
      <c r="M31" s="23"/>
      <c r="N31" s="36" t="s">
        <v>71</v>
      </c>
      <c r="O31" s="7">
        <v>133200</v>
      </c>
      <c r="P31" s="6">
        <f>O31-Q31</f>
        <v>118800</v>
      </c>
      <c r="Q31" s="6">
        <v>14400</v>
      </c>
    </row>
    <row r="32" spans="1:15" ht="12.75">
      <c r="A32" s="9">
        <v>6111</v>
      </c>
      <c r="B32" s="63" t="s">
        <v>16</v>
      </c>
      <c r="C32" s="63"/>
      <c r="D32" s="63"/>
      <c r="E32" s="63"/>
      <c r="F32" s="64"/>
      <c r="G32" s="12"/>
      <c r="H32" s="13"/>
      <c r="I32" s="13"/>
      <c r="J32" s="12"/>
      <c r="K32" s="12"/>
      <c r="L32" s="12"/>
      <c r="M32" s="23"/>
      <c r="N32" s="40"/>
      <c r="O32" s="40"/>
    </row>
    <row r="33" spans="1:15" ht="12.75">
      <c r="A33" s="9">
        <v>6112</v>
      </c>
      <c r="B33" s="63" t="s">
        <v>17</v>
      </c>
      <c r="C33" s="63"/>
      <c r="D33" s="63"/>
      <c r="E33" s="63"/>
      <c r="F33" s="64"/>
      <c r="G33" s="13"/>
      <c r="H33" s="13"/>
      <c r="I33" s="13"/>
      <c r="J33" s="12"/>
      <c r="K33" s="12"/>
      <c r="L33" s="12"/>
      <c r="M33" s="23"/>
      <c r="N33" s="40"/>
      <c r="O33" s="40"/>
    </row>
    <row r="34" spans="1:15" ht="12.75">
      <c r="A34" s="9">
        <v>6113</v>
      </c>
      <c r="B34" s="63" t="s">
        <v>18</v>
      </c>
      <c r="C34" s="63"/>
      <c r="D34" s="63"/>
      <c r="E34" s="63"/>
      <c r="F34" s="64"/>
      <c r="G34" s="13"/>
      <c r="H34" s="13"/>
      <c r="I34" s="13"/>
      <c r="J34" s="12"/>
      <c r="K34" s="12"/>
      <c r="L34" s="12"/>
      <c r="M34" s="23"/>
      <c r="N34" s="40"/>
      <c r="O34" s="40"/>
    </row>
    <row r="35" spans="1:15" ht="12.75">
      <c r="A35" s="9">
        <v>6114</v>
      </c>
      <c r="B35" s="63" t="s">
        <v>19</v>
      </c>
      <c r="C35" s="63"/>
      <c r="D35" s="63"/>
      <c r="E35" s="63"/>
      <c r="F35" s="64"/>
      <c r="G35" s="13"/>
      <c r="H35" s="13"/>
      <c r="I35" s="13"/>
      <c r="J35" s="13"/>
      <c r="K35" s="13"/>
      <c r="L35" s="13"/>
      <c r="M35" s="23"/>
      <c r="N35" s="40"/>
      <c r="O35" s="40"/>
    </row>
    <row r="36" spans="1:15" ht="12.75">
      <c r="A36" s="9">
        <v>6115</v>
      </c>
      <c r="B36" s="63" t="s">
        <v>20</v>
      </c>
      <c r="C36" s="63"/>
      <c r="D36" s="63"/>
      <c r="E36" s="63"/>
      <c r="F36" s="64"/>
      <c r="G36" s="13"/>
      <c r="H36" s="13"/>
      <c r="I36" s="13"/>
      <c r="J36" s="13"/>
      <c r="K36" s="13"/>
      <c r="L36" s="13"/>
      <c r="M36" s="23"/>
      <c r="N36" s="40"/>
      <c r="O36" s="40"/>
    </row>
    <row r="37" spans="1:15" ht="12.75">
      <c r="A37" s="9">
        <v>6116</v>
      </c>
      <c r="B37" s="63" t="s">
        <v>21</v>
      </c>
      <c r="C37" s="63"/>
      <c r="D37" s="63"/>
      <c r="E37" s="63"/>
      <c r="F37" s="64"/>
      <c r="G37" s="13"/>
      <c r="H37" s="13"/>
      <c r="I37" s="13"/>
      <c r="J37" s="12"/>
      <c r="K37" s="12"/>
      <c r="L37" s="12"/>
      <c r="M37" s="23"/>
      <c r="N37" s="40"/>
      <c r="O37" s="40"/>
    </row>
    <row r="38" spans="1:15" ht="12.75">
      <c r="A38" s="9">
        <v>6117</v>
      </c>
      <c r="B38" s="63" t="s">
        <v>22</v>
      </c>
      <c r="C38" s="63"/>
      <c r="D38" s="63"/>
      <c r="E38" s="63"/>
      <c r="F38" s="64"/>
      <c r="G38" s="13"/>
      <c r="H38" s="13"/>
      <c r="I38" s="13"/>
      <c r="J38" s="12"/>
      <c r="K38" s="12"/>
      <c r="L38" s="12"/>
      <c r="M38" s="23"/>
      <c r="N38" s="40"/>
      <c r="O38" s="40"/>
    </row>
    <row r="39" spans="1:15" ht="12.75">
      <c r="A39" s="9">
        <v>6119</v>
      </c>
      <c r="B39" s="63" t="s">
        <v>7</v>
      </c>
      <c r="C39" s="63"/>
      <c r="D39" s="63"/>
      <c r="E39" s="63"/>
      <c r="F39" s="64"/>
      <c r="G39" s="13"/>
      <c r="H39" s="13"/>
      <c r="I39" s="13"/>
      <c r="J39" s="12"/>
      <c r="K39" s="12"/>
      <c r="L39" s="12"/>
      <c r="M39" s="23"/>
      <c r="N39" s="40"/>
      <c r="O39" s="40"/>
    </row>
    <row r="40" spans="1:15" ht="12.75">
      <c r="A40" s="8" t="s">
        <v>40</v>
      </c>
      <c r="B40" s="65" t="s">
        <v>28</v>
      </c>
      <c r="C40" s="65"/>
      <c r="D40" s="65"/>
      <c r="E40" s="65"/>
      <c r="F40" s="66"/>
      <c r="G40" s="28">
        <f>SUM(G41:G45)</f>
        <v>0</v>
      </c>
      <c r="H40" s="12">
        <f>SUM(H41:H45)</f>
        <v>0</v>
      </c>
      <c r="I40" s="12">
        <f>SUM(I41:I45)</f>
        <v>0</v>
      </c>
      <c r="J40" s="12">
        <f>+H40+I40</f>
        <v>0</v>
      </c>
      <c r="K40" s="12">
        <v>0</v>
      </c>
      <c r="L40" s="12">
        <v>0</v>
      </c>
      <c r="M40" s="24">
        <v>0</v>
      </c>
      <c r="N40" s="41"/>
      <c r="O40" s="41"/>
    </row>
    <row r="41" spans="1:15" ht="12.75">
      <c r="A41" s="9">
        <v>6130</v>
      </c>
      <c r="B41" s="63" t="s">
        <v>23</v>
      </c>
      <c r="C41" s="63"/>
      <c r="D41" s="63"/>
      <c r="E41" s="63"/>
      <c r="F41" s="64"/>
      <c r="G41" s="13"/>
      <c r="H41" s="13"/>
      <c r="I41" s="13"/>
      <c r="J41" s="13"/>
      <c r="K41" s="13"/>
      <c r="L41" s="13"/>
      <c r="M41" s="23"/>
      <c r="N41" s="40"/>
      <c r="O41" s="40"/>
    </row>
    <row r="42" spans="1:15" ht="12.75">
      <c r="A42" s="9">
        <v>6131</v>
      </c>
      <c r="B42" s="63" t="s">
        <v>24</v>
      </c>
      <c r="C42" s="63"/>
      <c r="D42" s="63"/>
      <c r="E42" s="63"/>
      <c r="F42" s="64"/>
      <c r="G42" s="13"/>
      <c r="H42" s="13"/>
      <c r="I42" s="13"/>
      <c r="J42" s="13"/>
      <c r="K42" s="13"/>
      <c r="L42" s="13"/>
      <c r="M42" s="23"/>
      <c r="N42" s="40"/>
      <c r="O42" s="40"/>
    </row>
    <row r="43" spans="1:15" ht="12.75">
      <c r="A43" s="9">
        <v>6132</v>
      </c>
      <c r="B43" s="63" t="s">
        <v>25</v>
      </c>
      <c r="C43" s="63"/>
      <c r="D43" s="63"/>
      <c r="E43" s="63"/>
      <c r="F43" s="64"/>
      <c r="G43" s="13"/>
      <c r="H43" s="13"/>
      <c r="I43" s="13"/>
      <c r="J43" s="13"/>
      <c r="K43" s="13"/>
      <c r="L43" s="13"/>
      <c r="M43" s="23"/>
      <c r="N43" s="40"/>
      <c r="O43" s="40"/>
    </row>
    <row r="44" spans="1:15" ht="12.75">
      <c r="A44" s="9">
        <v>6133</v>
      </c>
      <c r="B44" s="63" t="s">
        <v>27</v>
      </c>
      <c r="C44" s="63"/>
      <c r="D44" s="63"/>
      <c r="E44" s="63"/>
      <c r="F44" s="64"/>
      <c r="G44" s="13"/>
      <c r="H44" s="13"/>
      <c r="I44" s="13"/>
      <c r="J44" s="13"/>
      <c r="K44" s="13"/>
      <c r="L44" s="13"/>
      <c r="M44" s="23"/>
      <c r="N44" s="40"/>
      <c r="O44" s="40"/>
    </row>
    <row r="45" spans="1:15" ht="12.75">
      <c r="A45" s="9">
        <v>6139</v>
      </c>
      <c r="B45" s="63" t="s">
        <v>26</v>
      </c>
      <c r="C45" s="63"/>
      <c r="D45" s="63"/>
      <c r="E45" s="63"/>
      <c r="F45" s="64"/>
      <c r="G45" s="13"/>
      <c r="H45" s="13"/>
      <c r="I45" s="13"/>
      <c r="J45" s="13"/>
      <c r="K45" s="13"/>
      <c r="L45" s="13"/>
      <c r="M45" s="23"/>
      <c r="N45" s="40"/>
      <c r="O45" s="40"/>
    </row>
    <row r="46" spans="1:15" ht="12.75">
      <c r="A46" s="8" t="s">
        <v>41</v>
      </c>
      <c r="B46" s="65" t="s">
        <v>42</v>
      </c>
      <c r="C46" s="65"/>
      <c r="D46" s="65"/>
      <c r="E46" s="65"/>
      <c r="F46" s="66"/>
      <c r="G46" s="12">
        <v>0</v>
      </c>
      <c r="H46" s="12">
        <v>0</v>
      </c>
      <c r="I46" s="12" t="e">
        <f>SUM(#REF!)</f>
        <v>#REF!</v>
      </c>
      <c r="J46" s="12" t="e">
        <f>+H46+I46</f>
        <v>#REF!</v>
      </c>
      <c r="K46" s="12">
        <v>0</v>
      </c>
      <c r="L46" s="12">
        <v>0</v>
      </c>
      <c r="M46" s="24">
        <v>0</v>
      </c>
      <c r="N46" s="41"/>
      <c r="O46" s="41"/>
    </row>
    <row r="47" spans="1:15" ht="12.75">
      <c r="A47" s="8" t="s">
        <v>43</v>
      </c>
      <c r="B47" s="65" t="s">
        <v>31</v>
      </c>
      <c r="C47" s="65"/>
      <c r="D47" s="65"/>
      <c r="E47" s="65"/>
      <c r="F47" s="66"/>
      <c r="G47" s="12">
        <f>SUM(G48:G51)</f>
        <v>0</v>
      </c>
      <c r="H47" s="12">
        <f>SUM(H48:H51)</f>
        <v>0</v>
      </c>
      <c r="I47" s="12">
        <f>SUM(I48:I51)</f>
        <v>0</v>
      </c>
      <c r="J47" s="12">
        <f>+H47+I47</f>
        <v>0</v>
      </c>
      <c r="K47" s="12">
        <v>0</v>
      </c>
      <c r="L47" s="12">
        <v>0</v>
      </c>
      <c r="M47" s="24">
        <v>0</v>
      </c>
      <c r="N47" s="41"/>
      <c r="O47" s="41"/>
    </row>
    <row r="48" spans="1:15" ht="12.75">
      <c r="A48" s="9">
        <v>6170</v>
      </c>
      <c r="B48" s="63" t="s">
        <v>44</v>
      </c>
      <c r="C48" s="63"/>
      <c r="D48" s="63"/>
      <c r="E48" s="63"/>
      <c r="F48" s="64"/>
      <c r="G48" s="13"/>
      <c r="H48" s="13"/>
      <c r="I48" s="13"/>
      <c r="J48" s="13"/>
      <c r="K48" s="13"/>
      <c r="L48" s="13"/>
      <c r="M48" s="23"/>
      <c r="N48" s="40"/>
      <c r="O48" s="40"/>
    </row>
    <row r="49" spans="1:15" ht="12.75">
      <c r="A49" s="9">
        <v>6171</v>
      </c>
      <c r="B49" s="63" t="s">
        <v>45</v>
      </c>
      <c r="C49" s="63"/>
      <c r="D49" s="63"/>
      <c r="E49" s="63"/>
      <c r="F49" s="64"/>
      <c r="G49" s="13"/>
      <c r="H49" s="13"/>
      <c r="I49" s="13"/>
      <c r="J49" s="13"/>
      <c r="K49" s="13"/>
      <c r="L49" s="13"/>
      <c r="M49" s="23"/>
      <c r="N49" s="40"/>
      <c r="O49" s="40"/>
    </row>
    <row r="50" spans="1:15" ht="12.75">
      <c r="A50" s="9">
        <v>6172</v>
      </c>
      <c r="B50" s="63" t="s">
        <v>29</v>
      </c>
      <c r="C50" s="63"/>
      <c r="D50" s="63"/>
      <c r="E50" s="63"/>
      <c r="F50" s="64"/>
      <c r="G50" s="13"/>
      <c r="H50" s="13"/>
      <c r="I50" s="13"/>
      <c r="J50" s="13"/>
      <c r="K50" s="13"/>
      <c r="L50" s="13"/>
      <c r="M50" s="23"/>
      <c r="N50" s="40"/>
      <c r="O50" s="40"/>
    </row>
    <row r="51" spans="1:15" ht="12.75">
      <c r="A51" s="9">
        <v>6179</v>
      </c>
      <c r="B51" s="63" t="s">
        <v>30</v>
      </c>
      <c r="C51" s="63"/>
      <c r="D51" s="63"/>
      <c r="E51" s="63"/>
      <c r="F51" s="64"/>
      <c r="G51" s="13"/>
      <c r="H51" s="13"/>
      <c r="I51" s="13"/>
      <c r="J51" s="13"/>
      <c r="K51" s="13"/>
      <c r="L51" s="13"/>
      <c r="M51" s="23"/>
      <c r="N51" s="40"/>
      <c r="O51" s="40"/>
    </row>
    <row r="52" spans="1:15" ht="12.75">
      <c r="A52" s="8"/>
      <c r="B52" s="67"/>
      <c r="C52" s="68"/>
      <c r="D52" s="68"/>
      <c r="E52" s="68"/>
      <c r="F52" s="69"/>
      <c r="G52" s="12"/>
      <c r="H52" s="12"/>
      <c r="I52" s="12"/>
      <c r="J52" s="12"/>
      <c r="K52" s="12"/>
      <c r="L52" s="12"/>
      <c r="M52" s="23"/>
      <c r="N52" s="40"/>
      <c r="O52" s="40"/>
    </row>
    <row r="53" spans="1:15" ht="12.75">
      <c r="A53" s="8" t="s">
        <v>46</v>
      </c>
      <c r="B53" s="65" t="s">
        <v>47</v>
      </c>
      <c r="C53" s="63"/>
      <c r="D53" s="63"/>
      <c r="E53" s="63"/>
      <c r="F53" s="64"/>
      <c r="G53" s="12">
        <f>G54</f>
        <v>0</v>
      </c>
      <c r="H53" s="12">
        <f>H54</f>
        <v>1800000</v>
      </c>
      <c r="I53" s="12">
        <f>I54</f>
        <v>804401</v>
      </c>
      <c r="J53" s="12">
        <f>J54</f>
        <v>2604401</v>
      </c>
      <c r="K53" s="12">
        <f>K9</f>
        <v>53630498</v>
      </c>
      <c r="L53" s="12">
        <f>L9</f>
        <v>5881167</v>
      </c>
      <c r="M53" s="24">
        <f>G53+H53+K53+L53</f>
        <v>61311665</v>
      </c>
      <c r="N53" s="41"/>
      <c r="O53" s="41"/>
    </row>
    <row r="54" spans="1:17" ht="12.75">
      <c r="A54" s="8" t="s">
        <v>48</v>
      </c>
      <c r="B54" s="67" t="s">
        <v>53</v>
      </c>
      <c r="C54" s="60"/>
      <c r="D54" s="60"/>
      <c r="E54" s="60"/>
      <c r="F54" s="61"/>
      <c r="G54" s="12">
        <f>SUM(G55:G57)</f>
        <v>0</v>
      </c>
      <c r="H54" s="12">
        <f>SUM(H55:H57)</f>
        <v>1800000</v>
      </c>
      <c r="I54" s="12">
        <f>SUM(I55:I57)</f>
        <v>804401</v>
      </c>
      <c r="J54" s="3">
        <f>H54+I54</f>
        <v>2604401</v>
      </c>
      <c r="K54" s="12">
        <f>SUM(K55:K57)</f>
        <v>53700498</v>
      </c>
      <c r="L54" s="12">
        <f>SUM(L55:L57)</f>
        <v>5881167</v>
      </c>
      <c r="M54" s="24">
        <f>G54+H54+K54+L54</f>
        <v>61381665</v>
      </c>
      <c r="N54" s="41"/>
      <c r="O54" s="41"/>
      <c r="P54" s="25"/>
      <c r="Q54" s="25"/>
    </row>
    <row r="55" spans="1:17" ht="12.75">
      <c r="A55" s="9">
        <v>6570</v>
      </c>
      <c r="B55" s="59" t="s">
        <v>50</v>
      </c>
      <c r="C55" s="60"/>
      <c r="D55" s="60"/>
      <c r="E55" s="60"/>
      <c r="F55" s="61"/>
      <c r="G55" s="13"/>
      <c r="H55" s="13">
        <v>1800000</v>
      </c>
      <c r="I55" s="13"/>
      <c r="J55" s="13"/>
      <c r="K55" s="34">
        <v>53700498</v>
      </c>
      <c r="L55" s="34">
        <v>5881167</v>
      </c>
      <c r="M55" s="23">
        <f>G55+H55+K55+L55</f>
        <v>61381665</v>
      </c>
      <c r="N55" s="40"/>
      <c r="O55" s="40"/>
      <c r="P55" s="25"/>
      <c r="Q55" s="26"/>
    </row>
    <row r="56" spans="1:15" ht="12.75">
      <c r="A56" s="9" t="s">
        <v>49</v>
      </c>
      <c r="B56" s="10" t="s">
        <v>51</v>
      </c>
      <c r="C56" s="10"/>
      <c r="D56" s="10"/>
      <c r="E56" s="10"/>
      <c r="F56" s="11"/>
      <c r="G56" s="13"/>
      <c r="H56" s="13"/>
      <c r="I56" s="13">
        <v>804401</v>
      </c>
      <c r="J56" s="13">
        <f>H56+I56</f>
        <v>804401</v>
      </c>
      <c r="K56" s="13"/>
      <c r="L56" s="13"/>
      <c r="M56" s="23"/>
      <c r="N56" s="40"/>
      <c r="O56" s="40"/>
    </row>
    <row r="57" spans="1:17" ht="12.75">
      <c r="A57" s="5" t="s">
        <v>64</v>
      </c>
      <c r="B57" s="14" t="s">
        <v>65</v>
      </c>
      <c r="C57" s="14"/>
      <c r="D57" s="14"/>
      <c r="E57" s="14"/>
      <c r="F57" s="14"/>
      <c r="G57" s="13"/>
      <c r="H57" s="12"/>
      <c r="I57" s="13"/>
      <c r="J57" s="13"/>
      <c r="K57" s="13"/>
      <c r="L57" s="13"/>
      <c r="M57" s="23"/>
      <c r="N57" s="40"/>
      <c r="O57" s="40"/>
      <c r="P57" s="25"/>
      <c r="Q57" s="25"/>
    </row>
    <row r="59" spans="1:15" ht="12.75">
      <c r="A59" s="2" t="s">
        <v>56</v>
      </c>
      <c r="B59" t="s">
        <v>105</v>
      </c>
      <c r="H59" s="1"/>
      <c r="J59" s="1"/>
      <c r="K59" s="1"/>
      <c r="L59" s="1"/>
      <c r="M59" s="1">
        <v>41536</v>
      </c>
      <c r="N59" s="1"/>
      <c r="O59" s="1"/>
    </row>
    <row r="60" spans="1:2" ht="12.75">
      <c r="A60" s="2" t="s">
        <v>52</v>
      </c>
      <c r="B60" s="1"/>
    </row>
  </sheetData>
  <sheetProtection/>
  <mergeCells count="56">
    <mergeCell ref="B13:F13"/>
    <mergeCell ref="B17:F17"/>
    <mergeCell ref="B19:F19"/>
    <mergeCell ref="A7:A8"/>
    <mergeCell ref="B14:F14"/>
    <mergeCell ref="B9:F9"/>
    <mergeCell ref="B10:F10"/>
    <mergeCell ref="B12:F12"/>
    <mergeCell ref="N5:Q5"/>
    <mergeCell ref="B38:F38"/>
    <mergeCell ref="B39:F39"/>
    <mergeCell ref="B32:F32"/>
    <mergeCell ref="B35:F35"/>
    <mergeCell ref="B36:F36"/>
    <mergeCell ref="B22:F22"/>
    <mergeCell ref="B11:F11"/>
    <mergeCell ref="B16:F16"/>
    <mergeCell ref="B7:F8"/>
    <mergeCell ref="A2:M2"/>
    <mergeCell ref="B25:F25"/>
    <mergeCell ref="B26:F26"/>
    <mergeCell ref="B27:F27"/>
    <mergeCell ref="B5:G5"/>
    <mergeCell ref="I5:M5"/>
    <mergeCell ref="H6:L7"/>
    <mergeCell ref="B6:F6"/>
    <mergeCell ref="B20:F20"/>
    <mergeCell ref="A4:M4"/>
    <mergeCell ref="B54:F54"/>
    <mergeCell ref="B45:F45"/>
    <mergeCell ref="B46:F46"/>
    <mergeCell ref="B47:F47"/>
    <mergeCell ref="B52:F52"/>
    <mergeCell ref="B51:F51"/>
    <mergeCell ref="B50:F50"/>
    <mergeCell ref="B49:F49"/>
    <mergeCell ref="B24:F24"/>
    <mergeCell ref="B43:F43"/>
    <mergeCell ref="B30:F30"/>
    <mergeCell ref="B34:F34"/>
    <mergeCell ref="B33:F33"/>
    <mergeCell ref="B31:F31"/>
    <mergeCell ref="B29:F29"/>
    <mergeCell ref="B37:F37"/>
    <mergeCell ref="B40:F40"/>
    <mergeCell ref="B42:F42"/>
    <mergeCell ref="B55:F55"/>
    <mergeCell ref="B15:F15"/>
    <mergeCell ref="B18:F18"/>
    <mergeCell ref="B44:F44"/>
    <mergeCell ref="B53:F53"/>
    <mergeCell ref="B48:F48"/>
    <mergeCell ref="B41:F41"/>
    <mergeCell ref="B21:F21"/>
    <mergeCell ref="B28:F28"/>
    <mergeCell ref="B23:F23"/>
  </mergeCells>
  <printOptions horizontalCentered="1" verticalCentered="1"/>
  <pageMargins left="0.15748031496062992" right="0.15748031496062992" top="0.3937007874015748" bottom="0.1968503937007874" header="0.2362204724409449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xxstrma1</dc:creator>
  <cp:keywords/>
  <dc:description/>
  <cp:lastModifiedBy>xxberma1</cp:lastModifiedBy>
  <cp:lastPrinted>2013-08-01T10:48:56Z</cp:lastPrinted>
  <dcterms:created xsi:type="dcterms:W3CDTF">2010-04-08T08:41:35Z</dcterms:created>
  <dcterms:modified xsi:type="dcterms:W3CDTF">2013-09-19T13:46:32Z</dcterms:modified>
  <cp:category/>
  <cp:version/>
  <cp:contentType/>
  <cp:contentStatus/>
</cp:coreProperties>
</file>